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ublic\"/>
    </mc:Choice>
  </mc:AlternateContent>
  <xr:revisionPtr revIDLastSave="0" documentId="13_ncr:1_{5B9C3252-6242-44A6-BF94-618E6FFEAD3E}" xr6:coauthVersionLast="36" xr6:coauthVersionMax="36" xr10:uidLastSave="{00000000-0000-0000-0000-000000000000}"/>
  <bookViews>
    <workbookView xWindow="360" yWindow="300" windowWidth="14895" windowHeight="7875" activeTab="4" xr2:uid="{00000000-000D-0000-FFFF-FFFF00000000}"/>
  </bookViews>
  <sheets>
    <sheet name="příklad1" sheetId="4" r:id="rId1"/>
    <sheet name="příklad2" sheetId="5" r:id="rId2"/>
    <sheet name="příklad3" sheetId="6" r:id="rId3"/>
    <sheet name="příklad4" sheetId="7" r:id="rId4"/>
    <sheet name="Hodiny" sheetId="8" r:id="rId5"/>
  </sheets>
  <definedNames>
    <definedName name="František__hod" localSheetId="1">příklad2!$C$2:$C$14</definedName>
    <definedName name="František__hod" localSheetId="3">příklad4!$C$2:$C$14</definedName>
    <definedName name="František__hod">příklad1!$C$2:$C$14</definedName>
    <definedName name="Jan__hod" localSheetId="1">příklad2!$D$2:$D$14</definedName>
    <definedName name="Jan__hod" localSheetId="3">příklad4!$D$2:$D$14</definedName>
    <definedName name="Jan__hod">příklad1!$D$2:$D$14</definedName>
    <definedName name="Miroslav__hod" localSheetId="1">příklad2!$E$2:$E$14</definedName>
    <definedName name="Miroslav__hod" localSheetId="3">příklad4!$E$2:$E$14</definedName>
    <definedName name="Miroslav__hod">příklad1!$E$2:$E$14</definedName>
  </definedNames>
  <calcPr calcId="191029"/>
</workbook>
</file>

<file path=xl/calcChain.xml><?xml version="1.0" encoding="utf-8"?>
<calcChain xmlns="http://schemas.openxmlformats.org/spreadsheetml/2006/main">
  <c r="I2" i="7" l="1"/>
  <c r="H2" i="6"/>
  <c r="I11" i="6" s="1"/>
  <c r="H2" i="5"/>
  <c r="I8" i="5" s="1"/>
  <c r="G14" i="7"/>
  <c r="G13" i="7"/>
  <c r="G12" i="7"/>
  <c r="G11" i="7"/>
  <c r="G10" i="7"/>
  <c r="G9" i="7"/>
  <c r="G8" i="7"/>
  <c r="G7" i="7"/>
  <c r="G6" i="7"/>
  <c r="G5" i="7"/>
  <c r="G4" i="7"/>
  <c r="G3" i="7"/>
  <c r="L2" i="7"/>
  <c r="K2" i="7"/>
  <c r="J2" i="7"/>
  <c r="G2" i="7"/>
  <c r="G14" i="6"/>
  <c r="I13" i="6"/>
  <c r="G13" i="6"/>
  <c r="G12" i="6"/>
  <c r="I12" i="6" s="1"/>
  <c r="G11" i="6"/>
  <c r="G10" i="6"/>
  <c r="I9" i="6"/>
  <c r="G9" i="6"/>
  <c r="G8" i="6"/>
  <c r="I8" i="6" s="1"/>
  <c r="I7" i="6"/>
  <c r="G7" i="6"/>
  <c r="G6" i="6"/>
  <c r="I5" i="6"/>
  <c r="G5" i="6"/>
  <c r="G4" i="6"/>
  <c r="I4" i="6" s="1"/>
  <c r="G3" i="6"/>
  <c r="L2" i="6"/>
  <c r="K2" i="6"/>
  <c r="J2" i="6"/>
  <c r="G2" i="6"/>
  <c r="I2" i="6" s="1"/>
  <c r="I14" i="5"/>
  <c r="G14" i="5"/>
  <c r="G13" i="5"/>
  <c r="G12" i="5"/>
  <c r="G11" i="5"/>
  <c r="G10" i="5"/>
  <c r="G9" i="5"/>
  <c r="G8" i="5"/>
  <c r="G7" i="5"/>
  <c r="I6" i="5"/>
  <c r="G6" i="5"/>
  <c r="G5" i="5"/>
  <c r="G4" i="5"/>
  <c r="G3" i="5"/>
  <c r="L2" i="5"/>
  <c r="K2" i="5"/>
  <c r="J2" i="5"/>
  <c r="G2" i="5"/>
  <c r="L2" i="4"/>
  <c r="K2" i="4"/>
  <c r="J2" i="4"/>
  <c r="I3" i="4"/>
  <c r="I4" i="4"/>
  <c r="I5" i="4"/>
  <c r="I6" i="4"/>
  <c r="I7" i="4"/>
  <c r="I8" i="4"/>
  <c r="I9" i="4"/>
  <c r="I10" i="4"/>
  <c r="I11" i="4"/>
  <c r="I12" i="4"/>
  <c r="I13" i="4"/>
  <c r="I14" i="4"/>
  <c r="I2" i="4"/>
  <c r="G2" i="4"/>
  <c r="G3" i="4"/>
  <c r="G4" i="4"/>
  <c r="G5" i="4"/>
  <c r="G6" i="4"/>
  <c r="G7" i="4"/>
  <c r="G8" i="4"/>
  <c r="G9" i="4"/>
  <c r="G10" i="4"/>
  <c r="G11" i="4"/>
  <c r="G12" i="4"/>
  <c r="G13" i="4"/>
  <c r="G14" i="4"/>
  <c r="I5" i="7" l="1"/>
  <c r="I9" i="7"/>
  <c r="I13" i="7"/>
  <c r="I6" i="7"/>
  <c r="I14" i="7"/>
  <c r="I3" i="7"/>
  <c r="I7" i="7"/>
  <c r="I11" i="7"/>
  <c r="I10" i="7"/>
  <c r="I4" i="7"/>
  <c r="I8" i="7"/>
  <c r="I12" i="7"/>
  <c r="I9" i="5"/>
  <c r="I3" i="6"/>
  <c r="I6" i="6"/>
  <c r="I14" i="6"/>
  <c r="I10" i="6"/>
  <c r="I4" i="5"/>
  <c r="I12" i="5"/>
  <c r="I5" i="5"/>
  <c r="I10" i="5"/>
  <c r="I13" i="5"/>
  <c r="I7" i="5"/>
  <c r="I2" i="5"/>
  <c r="I3" i="5"/>
  <c r="I11" i="5"/>
</calcChain>
</file>

<file path=xl/sharedStrings.xml><?xml version="1.0" encoding="utf-8"?>
<sst xmlns="http://schemas.openxmlformats.org/spreadsheetml/2006/main" count="106" uniqueCount="25">
  <si>
    <t>Miroslav [hod]</t>
  </si>
  <si>
    <t>Jan [hod]</t>
  </si>
  <si>
    <t>František [hod]</t>
  </si>
  <si>
    <t>Sazba [Kč/hod]</t>
  </si>
  <si>
    <t>Stavba</t>
  </si>
  <si>
    <t>Identifikační číslo</t>
  </si>
  <si>
    <t>Výdělek [Kč]</t>
  </si>
  <si>
    <t>Odvod</t>
  </si>
  <si>
    <t>Výdělek bez odvodu [Kč]</t>
  </si>
  <si>
    <t>Praha</t>
  </si>
  <si>
    <t xml:space="preserve"> Plzeň</t>
  </si>
  <si>
    <t xml:space="preserve"> Kolín</t>
  </si>
  <si>
    <t xml:space="preserve"> Brno</t>
  </si>
  <si>
    <t xml:space="preserve"> Karlovy Vary</t>
  </si>
  <si>
    <t xml:space="preserve"> Mariánské Lázně</t>
  </si>
  <si>
    <t xml:space="preserve"> Opočno</t>
  </si>
  <si>
    <t xml:space="preserve"> Poděbrady</t>
  </si>
  <si>
    <t xml:space="preserve"> Aš</t>
  </si>
  <si>
    <t xml:space="preserve"> Klatovy</t>
  </si>
  <si>
    <t xml:space="preserve"> Písek</t>
  </si>
  <si>
    <t xml:space="preserve"> Liberec</t>
  </si>
  <si>
    <t xml:space="preserve"> Sokolov </t>
  </si>
  <si>
    <t>Výše odvodu</t>
  </si>
  <si>
    <t>celkový počet hodin</t>
  </si>
  <si>
    <t xml:space="preserve">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</si>
</sst>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&quot; Kč&quot;"/>
    <numFmt numFmtId="168" formatCode="_-* #,##0\ [$Kč-405]_-;\-* #,##0\ [$Kč-405]_-;_-* &quot;-&quot;??\ [$Kč-405]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165" fontId="0" fillId="0" borderId="0" xfId="0" applyNumberFormat="1"/>
    <xf numFmtId="168" fontId="0" fillId="0" borderId="0" xfId="0" applyNumberForma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M14"/>
  <sheetViews>
    <sheetView zoomScaleNormal="100" workbookViewId="0">
      <selection activeCell="H3" sqref="H3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4.5703125" bestFit="1" customWidth="1"/>
    <col min="4" max="4" width="11.28515625" customWidth="1"/>
    <col min="5" max="5" width="16" customWidth="1"/>
    <col min="6" max="6" width="14.28515625" bestFit="1" customWidth="1"/>
    <col min="7" max="7" width="12.140625" bestFit="1" customWidth="1"/>
    <col min="8" max="8" width="6.85546875" bestFit="1" customWidth="1"/>
    <col min="9" max="9" width="23.28515625" bestFit="1" customWidth="1"/>
    <col min="10" max="10" width="14.5703125" bestFit="1" customWidth="1"/>
    <col min="12" max="12" width="14" bestFit="1" customWidth="1"/>
    <col min="13" max="13" width="12.42578125" bestFit="1" customWidth="1"/>
  </cols>
  <sheetData>
    <row r="1" spans="1:13" x14ac:dyDescent="0.25">
      <c r="A1" t="s">
        <v>5</v>
      </c>
      <c r="B1" t="s">
        <v>4</v>
      </c>
      <c r="C1" t="s">
        <v>2</v>
      </c>
      <c r="D1" t="s">
        <v>1</v>
      </c>
      <c r="E1" t="s">
        <v>0</v>
      </c>
      <c r="F1" t="s">
        <v>3</v>
      </c>
      <c r="G1" t="s">
        <v>6</v>
      </c>
      <c r="H1" t="s">
        <v>7</v>
      </c>
      <c r="I1" t="s">
        <v>8</v>
      </c>
      <c r="J1" t="s">
        <v>2</v>
      </c>
      <c r="K1" t="s">
        <v>1</v>
      </c>
      <c r="L1" t="s">
        <v>0</v>
      </c>
      <c r="M1" t="s">
        <v>22</v>
      </c>
    </row>
    <row r="2" spans="1:13" ht="14.45" x14ac:dyDescent="0.3">
      <c r="A2">
        <v>1</v>
      </c>
      <c r="B2" t="s">
        <v>9</v>
      </c>
      <c r="C2">
        <v>143</v>
      </c>
      <c r="D2">
        <v>129</v>
      </c>
      <c r="E2">
        <v>114</v>
      </c>
      <c r="F2">
        <v>89</v>
      </c>
      <c r="G2" s="2">
        <f>SUM(C2:E2)*F2</f>
        <v>34354</v>
      </c>
      <c r="H2" s="1">
        <v>0.21</v>
      </c>
      <c r="I2" s="3">
        <f>G2-($H$2*G2)</f>
        <v>27139.66</v>
      </c>
      <c r="J2">
        <f>AVERAGE(František__hod)</f>
        <v>246.15384615384616</v>
      </c>
      <c r="K2">
        <f>AVERAGE(Jan__hod)</f>
        <v>244.46153846153845</v>
      </c>
      <c r="L2">
        <f>AVERAGE(Miroslav__hod)</f>
        <v>238.61538461538461</v>
      </c>
      <c r="M2" s="3">
        <v>7214.34</v>
      </c>
    </row>
    <row r="3" spans="1:13" ht="14.45" x14ac:dyDescent="0.3">
      <c r="A3">
        <v>4</v>
      </c>
      <c r="B3" t="s">
        <v>10</v>
      </c>
      <c r="C3">
        <v>199</v>
      </c>
      <c r="D3">
        <v>212</v>
      </c>
      <c r="E3">
        <v>184</v>
      </c>
      <c r="F3">
        <v>92</v>
      </c>
      <c r="G3" s="2">
        <f t="shared" ref="G3:G14" si="0">SUM(C3:E3)*F3</f>
        <v>54740</v>
      </c>
      <c r="I3" s="3">
        <f t="shared" ref="I3:I14" si="1">G3-($H$2*G3)</f>
        <v>43244.6</v>
      </c>
      <c r="M3" s="3">
        <v>11495.400000000001</v>
      </c>
    </row>
    <row r="4" spans="1:13" ht="14.45" x14ac:dyDescent="0.3">
      <c r="A4">
        <v>7</v>
      </c>
      <c r="B4" t="s">
        <v>11</v>
      </c>
      <c r="C4">
        <v>285</v>
      </c>
      <c r="D4">
        <v>200</v>
      </c>
      <c r="E4">
        <v>231</v>
      </c>
      <c r="F4">
        <v>98</v>
      </c>
      <c r="G4" s="2">
        <f t="shared" si="0"/>
        <v>70168</v>
      </c>
      <c r="I4" s="3">
        <f t="shared" si="1"/>
        <v>55432.72</v>
      </c>
      <c r="M4" s="3">
        <v>14735.279999999999</v>
      </c>
    </row>
    <row r="5" spans="1:13" ht="14.45" x14ac:dyDescent="0.3">
      <c r="A5">
        <v>10</v>
      </c>
      <c r="B5" t="s">
        <v>12</v>
      </c>
      <c r="C5">
        <v>125</v>
      </c>
      <c r="D5">
        <v>115</v>
      </c>
      <c r="E5">
        <v>236</v>
      </c>
      <c r="F5">
        <v>78</v>
      </c>
      <c r="G5" s="2">
        <f t="shared" si="0"/>
        <v>37128</v>
      </c>
      <c r="I5" s="3">
        <f t="shared" si="1"/>
        <v>29331.119999999999</v>
      </c>
      <c r="M5" s="3">
        <v>7796.880000000001</v>
      </c>
    </row>
    <row r="6" spans="1:13" ht="14.45" x14ac:dyDescent="0.3">
      <c r="A6">
        <v>13</v>
      </c>
      <c r="B6" t="s">
        <v>13</v>
      </c>
      <c r="C6">
        <v>541</v>
      </c>
      <c r="D6">
        <v>125</v>
      </c>
      <c r="E6">
        <v>145</v>
      </c>
      <c r="F6">
        <v>85</v>
      </c>
      <c r="G6" s="2">
        <f t="shared" si="0"/>
        <v>68935</v>
      </c>
      <c r="I6" s="3">
        <f t="shared" si="1"/>
        <v>54458.65</v>
      </c>
      <c r="M6" s="3">
        <v>14476.349999999999</v>
      </c>
    </row>
    <row r="7" spans="1:13" ht="14.45" x14ac:dyDescent="0.3">
      <c r="A7">
        <v>16</v>
      </c>
      <c r="B7" t="s">
        <v>14</v>
      </c>
      <c r="C7">
        <v>154</v>
      </c>
      <c r="D7">
        <v>243</v>
      </c>
      <c r="E7">
        <v>261</v>
      </c>
      <c r="F7">
        <v>84</v>
      </c>
      <c r="G7" s="2">
        <f t="shared" si="0"/>
        <v>55272</v>
      </c>
      <c r="I7" s="3">
        <f t="shared" si="1"/>
        <v>43664.880000000005</v>
      </c>
      <c r="M7" s="3">
        <v>11607.119999999995</v>
      </c>
    </row>
    <row r="8" spans="1:13" ht="14.45" x14ac:dyDescent="0.3">
      <c r="A8">
        <v>19</v>
      </c>
      <c r="B8" t="s">
        <v>15</v>
      </c>
      <c r="C8">
        <v>159</v>
      </c>
      <c r="D8">
        <v>532</v>
      </c>
      <c r="E8">
        <v>325</v>
      </c>
      <c r="F8">
        <v>91</v>
      </c>
      <c r="G8" s="2">
        <f t="shared" si="0"/>
        <v>92456</v>
      </c>
      <c r="I8" s="3">
        <f t="shared" si="1"/>
        <v>73040.240000000005</v>
      </c>
      <c r="M8" s="3">
        <v>19415.759999999995</v>
      </c>
    </row>
    <row r="9" spans="1:13" ht="14.45" x14ac:dyDescent="0.3">
      <c r="A9">
        <v>22</v>
      </c>
      <c r="B9" t="s">
        <v>16</v>
      </c>
      <c r="C9">
        <v>312</v>
      </c>
      <c r="D9">
        <v>645</v>
      </c>
      <c r="E9">
        <v>125</v>
      </c>
      <c r="F9">
        <v>87</v>
      </c>
      <c r="G9" s="2">
        <f t="shared" si="0"/>
        <v>94134</v>
      </c>
      <c r="I9" s="3">
        <f t="shared" si="1"/>
        <v>74365.86</v>
      </c>
      <c r="M9" s="3">
        <v>19768.14</v>
      </c>
    </row>
    <row r="10" spans="1:13" ht="14.45" x14ac:dyDescent="0.3">
      <c r="A10">
        <v>25</v>
      </c>
      <c r="B10" t="s">
        <v>17</v>
      </c>
      <c r="C10">
        <v>315</v>
      </c>
      <c r="D10">
        <v>114</v>
      </c>
      <c r="E10">
        <v>541</v>
      </c>
      <c r="F10">
        <v>88</v>
      </c>
      <c r="G10" s="2">
        <f t="shared" si="0"/>
        <v>85360</v>
      </c>
      <c r="I10" s="3">
        <f t="shared" si="1"/>
        <v>67434.399999999994</v>
      </c>
      <c r="M10" s="3">
        <v>17925.600000000006</v>
      </c>
    </row>
    <row r="11" spans="1:13" ht="14.45" x14ac:dyDescent="0.3">
      <c r="A11">
        <v>28</v>
      </c>
      <c r="B11" t="s">
        <v>18</v>
      </c>
      <c r="C11">
        <v>236</v>
      </c>
      <c r="D11">
        <v>184</v>
      </c>
      <c r="E11">
        <v>154</v>
      </c>
      <c r="F11">
        <v>75</v>
      </c>
      <c r="G11" s="2">
        <f t="shared" si="0"/>
        <v>43050</v>
      </c>
      <c r="I11" s="3">
        <f t="shared" si="1"/>
        <v>34009.5</v>
      </c>
      <c r="M11" s="3">
        <v>9040.5</v>
      </c>
    </row>
    <row r="12" spans="1:13" ht="14.45" x14ac:dyDescent="0.3">
      <c r="A12">
        <v>31</v>
      </c>
      <c r="B12" t="s">
        <v>19</v>
      </c>
      <c r="C12">
        <v>145</v>
      </c>
      <c r="D12">
        <v>231</v>
      </c>
      <c r="E12">
        <v>159</v>
      </c>
      <c r="F12">
        <v>96</v>
      </c>
      <c r="G12" s="2">
        <f t="shared" si="0"/>
        <v>51360</v>
      </c>
      <c r="I12" s="3">
        <f t="shared" si="1"/>
        <v>40574.400000000001</v>
      </c>
      <c r="M12" s="3">
        <v>10785.599999999999</v>
      </c>
    </row>
    <row r="13" spans="1:13" ht="14.45" x14ac:dyDescent="0.3">
      <c r="A13">
        <v>34</v>
      </c>
      <c r="B13" t="s">
        <v>20</v>
      </c>
      <c r="C13">
        <v>261</v>
      </c>
      <c r="D13">
        <v>236</v>
      </c>
      <c r="E13">
        <v>312</v>
      </c>
      <c r="F13">
        <v>85</v>
      </c>
      <c r="G13" s="2">
        <f t="shared" si="0"/>
        <v>68765</v>
      </c>
      <c r="I13" s="3">
        <f t="shared" si="1"/>
        <v>54324.35</v>
      </c>
      <c r="M13" s="3">
        <v>14440.650000000001</v>
      </c>
    </row>
    <row r="14" spans="1:13" ht="14.45" x14ac:dyDescent="0.3">
      <c r="A14">
        <v>37</v>
      </c>
      <c r="B14" t="s">
        <v>21</v>
      </c>
      <c r="C14">
        <v>325</v>
      </c>
      <c r="D14">
        <v>212</v>
      </c>
      <c r="E14">
        <v>315</v>
      </c>
      <c r="F14">
        <v>76</v>
      </c>
      <c r="G14" s="2">
        <f t="shared" si="0"/>
        <v>64752</v>
      </c>
      <c r="I14" s="3">
        <f t="shared" si="1"/>
        <v>51154.080000000002</v>
      </c>
      <c r="M14" s="3">
        <v>13597.919999999998</v>
      </c>
    </row>
  </sheetData>
  <dataConsolidate>
    <dataRefs count="2">
      <dataRef ref="C3:C15" sheet="příklad1"/>
      <dataRef ref="C18:C30" sheet="příklad1"/>
    </dataRefs>
  </dataConsolid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79595-34BD-40BD-AC94-3A3A9C26C31E}">
  <dimension ref="A1:M14"/>
  <sheetViews>
    <sheetView zoomScaleNormal="100" workbookViewId="0">
      <selection activeCell="H2" sqref="H2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4.5703125" bestFit="1" customWidth="1"/>
    <col min="4" max="4" width="11.28515625" customWidth="1"/>
    <col min="5" max="5" width="16" customWidth="1"/>
    <col min="6" max="6" width="14.28515625" bestFit="1" customWidth="1"/>
    <col min="7" max="7" width="12.140625" bestFit="1" customWidth="1"/>
    <col min="8" max="8" width="6.85546875" bestFit="1" customWidth="1"/>
    <col min="9" max="9" width="23.28515625" bestFit="1" customWidth="1"/>
    <col min="10" max="10" width="14.5703125" bestFit="1" customWidth="1"/>
    <col min="12" max="12" width="14" bestFit="1" customWidth="1"/>
    <col min="13" max="13" width="12.42578125" bestFit="1" customWidth="1"/>
  </cols>
  <sheetData>
    <row r="1" spans="1:13" x14ac:dyDescent="0.25">
      <c r="A1" t="s">
        <v>5</v>
      </c>
      <c r="B1" t="s">
        <v>4</v>
      </c>
      <c r="C1" t="s">
        <v>2</v>
      </c>
      <c r="D1" t="s">
        <v>1</v>
      </c>
      <c r="E1" t="s">
        <v>0</v>
      </c>
      <c r="F1" t="s">
        <v>3</v>
      </c>
      <c r="G1" t="s">
        <v>6</v>
      </c>
      <c r="H1" t="s">
        <v>7</v>
      </c>
      <c r="I1" t="s">
        <v>8</v>
      </c>
      <c r="J1" t="s">
        <v>2</v>
      </c>
      <c r="K1" t="s">
        <v>1</v>
      </c>
      <c r="L1" t="s">
        <v>0</v>
      </c>
      <c r="M1" t="s">
        <v>22</v>
      </c>
    </row>
    <row r="2" spans="1:13" ht="14.45" x14ac:dyDescent="0.3">
      <c r="A2">
        <v>1</v>
      </c>
      <c r="B2" t="s">
        <v>9</v>
      </c>
      <c r="C2">
        <v>143</v>
      </c>
      <c r="D2">
        <v>129</v>
      </c>
      <c r="E2">
        <v>114</v>
      </c>
      <c r="F2">
        <v>89</v>
      </c>
      <c r="G2" s="2">
        <f>SUM(C2:E2)*F2</f>
        <v>34354</v>
      </c>
      <c r="H2" s="1">
        <f>příklad1!$H$2</f>
        <v>0.21</v>
      </c>
      <c r="I2" s="3">
        <f>G2-($H$2*G2)</f>
        <v>27139.66</v>
      </c>
      <c r="J2">
        <f>AVERAGE(František__hod)</f>
        <v>246.15384615384616</v>
      </c>
      <c r="K2">
        <f>AVERAGE(Jan__hod)</f>
        <v>244.46153846153845</v>
      </c>
      <c r="L2">
        <f>AVERAGE(Miroslav__hod)</f>
        <v>238.61538461538461</v>
      </c>
      <c r="M2" s="3">
        <v>7214.34</v>
      </c>
    </row>
    <row r="3" spans="1:13" ht="14.45" x14ac:dyDescent="0.3">
      <c r="A3">
        <v>4</v>
      </c>
      <c r="B3" t="s">
        <v>10</v>
      </c>
      <c r="C3">
        <v>199</v>
      </c>
      <c r="D3">
        <v>212</v>
      </c>
      <c r="E3">
        <v>184</v>
      </c>
      <c r="F3">
        <v>92</v>
      </c>
      <c r="G3" s="2">
        <f t="shared" ref="G3:G14" si="0">SUM(C3:E3)*F3</f>
        <v>54740</v>
      </c>
      <c r="I3" s="3">
        <f t="shared" ref="I3:I14" si="1">G3-($H$2*G3)</f>
        <v>43244.6</v>
      </c>
      <c r="M3" s="3">
        <v>11495.400000000001</v>
      </c>
    </row>
    <row r="4" spans="1:13" ht="14.45" x14ac:dyDescent="0.3">
      <c r="A4">
        <v>7</v>
      </c>
      <c r="B4" t="s">
        <v>11</v>
      </c>
      <c r="C4">
        <v>285</v>
      </c>
      <c r="D4">
        <v>200</v>
      </c>
      <c r="E4">
        <v>231</v>
      </c>
      <c r="F4">
        <v>98</v>
      </c>
      <c r="G4" s="2">
        <f t="shared" si="0"/>
        <v>70168</v>
      </c>
      <c r="I4" s="3">
        <f t="shared" si="1"/>
        <v>55432.72</v>
      </c>
      <c r="M4" s="3">
        <v>14735.279999999999</v>
      </c>
    </row>
    <row r="5" spans="1:13" ht="14.45" x14ac:dyDescent="0.3">
      <c r="A5">
        <v>10</v>
      </c>
      <c r="B5" t="s">
        <v>12</v>
      </c>
      <c r="C5">
        <v>125</v>
      </c>
      <c r="D5">
        <v>115</v>
      </c>
      <c r="E5">
        <v>236</v>
      </c>
      <c r="F5">
        <v>78</v>
      </c>
      <c r="G5" s="2">
        <f t="shared" si="0"/>
        <v>37128</v>
      </c>
      <c r="I5" s="3">
        <f t="shared" si="1"/>
        <v>29331.119999999999</v>
      </c>
      <c r="M5" s="3">
        <v>7796.880000000001</v>
      </c>
    </row>
    <row r="6" spans="1:13" ht="14.45" x14ac:dyDescent="0.3">
      <c r="A6">
        <v>13</v>
      </c>
      <c r="B6" t="s">
        <v>13</v>
      </c>
      <c r="C6">
        <v>541</v>
      </c>
      <c r="D6">
        <v>125</v>
      </c>
      <c r="E6">
        <v>145</v>
      </c>
      <c r="F6">
        <v>85</v>
      </c>
      <c r="G6" s="2">
        <f t="shared" si="0"/>
        <v>68935</v>
      </c>
      <c r="I6" s="3">
        <f t="shared" si="1"/>
        <v>54458.65</v>
      </c>
      <c r="M6" s="3">
        <v>14476.349999999999</v>
      </c>
    </row>
    <row r="7" spans="1:13" ht="14.45" x14ac:dyDescent="0.3">
      <c r="A7">
        <v>16</v>
      </c>
      <c r="B7" t="s">
        <v>14</v>
      </c>
      <c r="C7">
        <v>154</v>
      </c>
      <c r="D7">
        <v>243</v>
      </c>
      <c r="E7">
        <v>261</v>
      </c>
      <c r="F7">
        <v>84</v>
      </c>
      <c r="G7" s="2">
        <f t="shared" si="0"/>
        <v>55272</v>
      </c>
      <c r="I7" s="3">
        <f t="shared" si="1"/>
        <v>43664.880000000005</v>
      </c>
      <c r="M7" s="3">
        <v>11607.119999999995</v>
      </c>
    </row>
    <row r="8" spans="1:13" ht="14.45" x14ac:dyDescent="0.3">
      <c r="A8">
        <v>19</v>
      </c>
      <c r="B8" t="s">
        <v>15</v>
      </c>
      <c r="C8">
        <v>159</v>
      </c>
      <c r="D8">
        <v>532</v>
      </c>
      <c r="E8">
        <v>325</v>
      </c>
      <c r="F8">
        <v>91</v>
      </c>
      <c r="G8" s="2">
        <f t="shared" si="0"/>
        <v>92456</v>
      </c>
      <c r="I8" s="3">
        <f t="shared" si="1"/>
        <v>73040.240000000005</v>
      </c>
      <c r="M8" s="3">
        <v>19415.759999999995</v>
      </c>
    </row>
    <row r="9" spans="1:13" ht="14.45" x14ac:dyDescent="0.3">
      <c r="A9">
        <v>22</v>
      </c>
      <c r="B9" t="s">
        <v>16</v>
      </c>
      <c r="C9">
        <v>312</v>
      </c>
      <c r="D9">
        <v>645</v>
      </c>
      <c r="E9">
        <v>125</v>
      </c>
      <c r="F9">
        <v>87</v>
      </c>
      <c r="G9" s="2">
        <f t="shared" si="0"/>
        <v>94134</v>
      </c>
      <c r="I9" s="3">
        <f t="shared" si="1"/>
        <v>74365.86</v>
      </c>
      <c r="M9" s="3">
        <v>19768.14</v>
      </c>
    </row>
    <row r="10" spans="1:13" ht="14.45" x14ac:dyDescent="0.3">
      <c r="A10">
        <v>25</v>
      </c>
      <c r="B10" t="s">
        <v>17</v>
      </c>
      <c r="C10">
        <v>315</v>
      </c>
      <c r="D10">
        <v>114</v>
      </c>
      <c r="E10">
        <v>541</v>
      </c>
      <c r="F10">
        <v>88</v>
      </c>
      <c r="G10" s="2">
        <f t="shared" si="0"/>
        <v>85360</v>
      </c>
      <c r="I10" s="3">
        <f t="shared" si="1"/>
        <v>67434.399999999994</v>
      </c>
      <c r="M10" s="3">
        <v>17925.600000000006</v>
      </c>
    </row>
    <row r="11" spans="1:13" ht="14.45" x14ac:dyDescent="0.3">
      <c r="A11">
        <v>28</v>
      </c>
      <c r="B11" t="s">
        <v>18</v>
      </c>
      <c r="C11">
        <v>236</v>
      </c>
      <c r="D11">
        <v>184</v>
      </c>
      <c r="E11">
        <v>154</v>
      </c>
      <c r="F11">
        <v>75</v>
      </c>
      <c r="G11" s="2">
        <f t="shared" si="0"/>
        <v>43050</v>
      </c>
      <c r="I11" s="3">
        <f t="shared" si="1"/>
        <v>34009.5</v>
      </c>
      <c r="M11" s="3">
        <v>9040.5</v>
      </c>
    </row>
    <row r="12" spans="1:13" ht="14.45" x14ac:dyDescent="0.3">
      <c r="A12">
        <v>31</v>
      </c>
      <c r="B12" t="s">
        <v>19</v>
      </c>
      <c r="C12">
        <v>145</v>
      </c>
      <c r="D12">
        <v>231</v>
      </c>
      <c r="E12">
        <v>159</v>
      </c>
      <c r="F12">
        <v>96</v>
      </c>
      <c r="G12" s="2">
        <f t="shared" si="0"/>
        <v>51360</v>
      </c>
      <c r="I12" s="3">
        <f t="shared" si="1"/>
        <v>40574.400000000001</v>
      </c>
      <c r="M12" s="3">
        <v>10785.599999999999</v>
      </c>
    </row>
    <row r="13" spans="1:13" ht="14.45" x14ac:dyDescent="0.3">
      <c r="A13">
        <v>34</v>
      </c>
      <c r="B13" t="s">
        <v>20</v>
      </c>
      <c r="C13">
        <v>261</v>
      </c>
      <c r="D13">
        <v>236</v>
      </c>
      <c r="E13">
        <v>312</v>
      </c>
      <c r="F13">
        <v>85</v>
      </c>
      <c r="G13" s="2">
        <f t="shared" si="0"/>
        <v>68765</v>
      </c>
      <c r="I13" s="3">
        <f t="shared" si="1"/>
        <v>54324.35</v>
      </c>
      <c r="M13" s="3">
        <v>14440.650000000001</v>
      </c>
    </row>
    <row r="14" spans="1:13" ht="14.45" x14ac:dyDescent="0.3">
      <c r="A14">
        <v>37</v>
      </c>
      <c r="B14" t="s">
        <v>21</v>
      </c>
      <c r="C14">
        <v>325</v>
      </c>
      <c r="D14">
        <v>212</v>
      </c>
      <c r="E14">
        <v>315</v>
      </c>
      <c r="F14">
        <v>76</v>
      </c>
      <c r="G14" s="2">
        <f t="shared" si="0"/>
        <v>64752</v>
      </c>
      <c r="I14" s="3">
        <f t="shared" si="1"/>
        <v>51154.080000000002</v>
      </c>
      <c r="M14" s="3">
        <v>13597.919999999998</v>
      </c>
    </row>
  </sheetData>
  <dataConsolidate>
    <dataRefs count="2">
      <dataRef ref="C3:C15" sheet="příklad1"/>
      <dataRef ref="C18:C30" sheet="příklad1"/>
    </dataRefs>
  </dataConsolid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3F43F-D7C5-44DF-B448-81F604B5EDDA}">
  <dimension ref="A1:M14"/>
  <sheetViews>
    <sheetView zoomScaleNormal="100" workbookViewId="0">
      <selection activeCell="H2" sqref="H2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4.5703125" bestFit="1" customWidth="1"/>
    <col min="4" max="4" width="11.28515625" customWidth="1"/>
    <col min="5" max="5" width="16" customWidth="1"/>
    <col min="6" max="6" width="14.28515625" bestFit="1" customWidth="1"/>
    <col min="7" max="7" width="12.140625" bestFit="1" customWidth="1"/>
    <col min="8" max="8" width="6.85546875" bestFit="1" customWidth="1"/>
    <col min="9" max="9" width="23.28515625" bestFit="1" customWidth="1"/>
    <col min="10" max="10" width="14.5703125" bestFit="1" customWidth="1"/>
    <col min="12" max="12" width="14" bestFit="1" customWidth="1"/>
    <col min="13" max="13" width="12.42578125" bestFit="1" customWidth="1"/>
  </cols>
  <sheetData>
    <row r="1" spans="1:13" x14ac:dyDescent="0.25">
      <c r="A1" t="s">
        <v>5</v>
      </c>
      <c r="B1" t="s">
        <v>4</v>
      </c>
      <c r="C1" t="s">
        <v>2</v>
      </c>
      <c r="D1" t="s">
        <v>1</v>
      </c>
      <c r="E1" t="s">
        <v>0</v>
      </c>
      <c r="F1" t="s">
        <v>3</v>
      </c>
      <c r="G1" t="s">
        <v>6</v>
      </c>
      <c r="H1" t="s">
        <v>7</v>
      </c>
      <c r="I1" t="s">
        <v>8</v>
      </c>
      <c r="J1" t="s">
        <v>2</v>
      </c>
      <c r="K1" t="s">
        <v>1</v>
      </c>
      <c r="L1" t="s">
        <v>0</v>
      </c>
      <c r="M1" t="s">
        <v>22</v>
      </c>
    </row>
    <row r="2" spans="1:13" ht="14.45" x14ac:dyDescent="0.3">
      <c r="A2">
        <v>1</v>
      </c>
      <c r="B2" t="s">
        <v>9</v>
      </c>
      <c r="C2">
        <v>143</v>
      </c>
      <c r="D2">
        <v>129</v>
      </c>
      <c r="E2">
        <v>114</v>
      </c>
      <c r="F2">
        <v>89</v>
      </c>
      <c r="G2" s="2">
        <f>SUM(C2:E2)*F2</f>
        <v>34354</v>
      </c>
      <c r="H2" s="1">
        <f>příklad1!$H$2</f>
        <v>0.21</v>
      </c>
      <c r="I2" s="3">
        <f>G2-($H$2*G2)</f>
        <v>27139.66</v>
      </c>
      <c r="J2">
        <f>AVERAGE(František__hod)</f>
        <v>246.15384615384616</v>
      </c>
      <c r="K2">
        <f>AVERAGE(Jan__hod)</f>
        <v>244.46153846153845</v>
      </c>
      <c r="L2">
        <f>AVERAGE(Miroslav__hod)</f>
        <v>238.61538461538461</v>
      </c>
      <c r="M2" s="3">
        <v>7214.34</v>
      </c>
    </row>
    <row r="3" spans="1:13" ht="14.45" x14ac:dyDescent="0.3">
      <c r="A3">
        <v>4</v>
      </c>
      <c r="B3" t="s">
        <v>10</v>
      </c>
      <c r="C3">
        <v>199</v>
      </c>
      <c r="D3">
        <v>212</v>
      </c>
      <c r="E3">
        <v>184</v>
      </c>
      <c r="F3">
        <v>92</v>
      </c>
      <c r="G3" s="2">
        <f t="shared" ref="G3:G14" si="0">SUM(C3:E3)*F3</f>
        <v>54740</v>
      </c>
      <c r="I3" s="3">
        <f t="shared" ref="I3:I14" si="1">G3-($H$2*G3)</f>
        <v>43244.6</v>
      </c>
      <c r="M3" s="3">
        <v>11495.400000000001</v>
      </c>
    </row>
    <row r="4" spans="1:13" ht="14.45" x14ac:dyDescent="0.3">
      <c r="A4">
        <v>7</v>
      </c>
      <c r="B4" t="s">
        <v>11</v>
      </c>
      <c r="C4">
        <v>285</v>
      </c>
      <c r="D4">
        <v>200</v>
      </c>
      <c r="E4">
        <v>231</v>
      </c>
      <c r="F4">
        <v>98</v>
      </c>
      <c r="G4" s="2">
        <f t="shared" si="0"/>
        <v>70168</v>
      </c>
      <c r="I4" s="3">
        <f t="shared" si="1"/>
        <v>55432.72</v>
      </c>
      <c r="M4" s="3">
        <v>14735.279999999999</v>
      </c>
    </row>
    <row r="5" spans="1:13" ht="14.45" x14ac:dyDescent="0.3">
      <c r="A5">
        <v>10</v>
      </c>
      <c r="B5" t="s">
        <v>12</v>
      </c>
      <c r="C5">
        <v>125</v>
      </c>
      <c r="D5">
        <v>115</v>
      </c>
      <c r="E5">
        <v>236</v>
      </c>
      <c r="F5">
        <v>78</v>
      </c>
      <c r="G5" s="2">
        <f t="shared" si="0"/>
        <v>37128</v>
      </c>
      <c r="I5" s="3">
        <f t="shared" si="1"/>
        <v>29331.119999999999</v>
      </c>
      <c r="M5" s="3">
        <v>7796.880000000001</v>
      </c>
    </row>
    <row r="6" spans="1:13" ht="14.45" x14ac:dyDescent="0.3">
      <c r="A6">
        <v>13</v>
      </c>
      <c r="B6" t="s">
        <v>13</v>
      </c>
      <c r="C6">
        <v>541</v>
      </c>
      <c r="D6">
        <v>125</v>
      </c>
      <c r="E6">
        <v>145</v>
      </c>
      <c r="F6">
        <v>85</v>
      </c>
      <c r="G6" s="2">
        <f t="shared" si="0"/>
        <v>68935</v>
      </c>
      <c r="I6" s="3">
        <f t="shared" si="1"/>
        <v>54458.65</v>
      </c>
      <c r="M6" s="3">
        <v>14476.349999999999</v>
      </c>
    </row>
    <row r="7" spans="1:13" ht="14.45" x14ac:dyDescent="0.3">
      <c r="A7">
        <v>16</v>
      </c>
      <c r="B7" t="s">
        <v>14</v>
      </c>
      <c r="C7">
        <v>154</v>
      </c>
      <c r="D7">
        <v>243</v>
      </c>
      <c r="E7">
        <v>261</v>
      </c>
      <c r="F7">
        <v>84</v>
      </c>
      <c r="G7" s="2">
        <f t="shared" si="0"/>
        <v>55272</v>
      </c>
      <c r="I7" s="3">
        <f t="shared" si="1"/>
        <v>43664.880000000005</v>
      </c>
      <c r="M7" s="3">
        <v>11607.119999999995</v>
      </c>
    </row>
    <row r="8" spans="1:13" ht="14.45" x14ac:dyDescent="0.3">
      <c r="A8">
        <v>19</v>
      </c>
      <c r="B8" t="s">
        <v>15</v>
      </c>
      <c r="C8">
        <v>159</v>
      </c>
      <c r="D8">
        <v>532</v>
      </c>
      <c r="E8">
        <v>325</v>
      </c>
      <c r="F8">
        <v>91</v>
      </c>
      <c r="G8" s="2">
        <f t="shared" si="0"/>
        <v>92456</v>
      </c>
      <c r="I8" s="3">
        <f t="shared" si="1"/>
        <v>73040.240000000005</v>
      </c>
      <c r="M8" s="3">
        <v>19415.759999999995</v>
      </c>
    </row>
    <row r="9" spans="1:13" ht="14.45" x14ac:dyDescent="0.3">
      <c r="A9">
        <v>22</v>
      </c>
      <c r="B9" t="s">
        <v>16</v>
      </c>
      <c r="C9">
        <v>312</v>
      </c>
      <c r="D9">
        <v>645</v>
      </c>
      <c r="E9">
        <v>125</v>
      </c>
      <c r="F9">
        <v>87</v>
      </c>
      <c r="G9" s="2">
        <f t="shared" si="0"/>
        <v>94134</v>
      </c>
      <c r="I9" s="3">
        <f t="shared" si="1"/>
        <v>74365.86</v>
      </c>
      <c r="M9" s="3">
        <v>19768.14</v>
      </c>
    </row>
    <row r="10" spans="1:13" ht="14.45" x14ac:dyDescent="0.3">
      <c r="A10">
        <v>25</v>
      </c>
      <c r="B10" t="s">
        <v>17</v>
      </c>
      <c r="C10">
        <v>315</v>
      </c>
      <c r="D10">
        <v>114</v>
      </c>
      <c r="E10">
        <v>541</v>
      </c>
      <c r="F10">
        <v>88</v>
      </c>
      <c r="G10" s="2">
        <f t="shared" si="0"/>
        <v>85360</v>
      </c>
      <c r="I10" s="3">
        <f t="shared" si="1"/>
        <v>67434.399999999994</v>
      </c>
      <c r="M10" s="3">
        <v>17925.600000000006</v>
      </c>
    </row>
    <row r="11" spans="1:13" ht="14.45" x14ac:dyDescent="0.3">
      <c r="A11">
        <v>28</v>
      </c>
      <c r="B11" t="s">
        <v>18</v>
      </c>
      <c r="C11">
        <v>236</v>
      </c>
      <c r="D11">
        <v>184</v>
      </c>
      <c r="E11">
        <v>154</v>
      </c>
      <c r="F11">
        <v>75</v>
      </c>
      <c r="G11" s="2">
        <f t="shared" si="0"/>
        <v>43050</v>
      </c>
      <c r="I11" s="3">
        <f t="shared" si="1"/>
        <v>34009.5</v>
      </c>
      <c r="M11" s="3">
        <v>9040.5</v>
      </c>
    </row>
    <row r="12" spans="1:13" ht="14.45" x14ac:dyDescent="0.3">
      <c r="A12">
        <v>31</v>
      </c>
      <c r="B12" t="s">
        <v>19</v>
      </c>
      <c r="C12">
        <v>145</v>
      </c>
      <c r="D12">
        <v>231</v>
      </c>
      <c r="E12">
        <v>159</v>
      </c>
      <c r="F12">
        <v>96</v>
      </c>
      <c r="G12" s="2">
        <f t="shared" si="0"/>
        <v>51360</v>
      </c>
      <c r="I12" s="3">
        <f t="shared" si="1"/>
        <v>40574.400000000001</v>
      </c>
      <c r="M12" s="3">
        <v>10785.599999999999</v>
      </c>
    </row>
    <row r="13" spans="1:13" ht="14.45" x14ac:dyDescent="0.3">
      <c r="A13">
        <v>34</v>
      </c>
      <c r="B13" t="s">
        <v>20</v>
      </c>
      <c r="C13">
        <v>261</v>
      </c>
      <c r="D13">
        <v>236</v>
      </c>
      <c r="E13">
        <v>312</v>
      </c>
      <c r="F13">
        <v>85</v>
      </c>
      <c r="G13" s="2">
        <f t="shared" si="0"/>
        <v>68765</v>
      </c>
      <c r="I13" s="3">
        <f t="shared" si="1"/>
        <v>54324.35</v>
      </c>
      <c r="M13" s="3">
        <v>14440.650000000001</v>
      </c>
    </row>
    <row r="14" spans="1:13" ht="14.45" x14ac:dyDescent="0.3">
      <c r="A14">
        <v>37</v>
      </c>
      <c r="B14" t="s">
        <v>21</v>
      </c>
      <c r="C14">
        <v>325</v>
      </c>
      <c r="D14">
        <v>212</v>
      </c>
      <c r="E14">
        <v>315</v>
      </c>
      <c r="F14">
        <v>76</v>
      </c>
      <c r="G14" s="2">
        <f t="shared" si="0"/>
        <v>64752</v>
      </c>
      <c r="I14" s="3">
        <f t="shared" si="1"/>
        <v>51154.080000000002</v>
      </c>
      <c r="M14" s="3">
        <v>13597.919999999998</v>
      </c>
    </row>
  </sheetData>
  <dataConsolidate>
    <dataRefs count="2">
      <dataRef ref="C3:C15" sheet="příklad1"/>
      <dataRef ref="C18:C30" sheet="příklad1"/>
    </dataRefs>
  </dataConsolid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82505-FD76-4F5B-9BD7-3D5E9199EBE1}">
  <dimension ref="A1:M14"/>
  <sheetViews>
    <sheetView zoomScaleNormal="100" workbookViewId="0">
      <selection activeCell="H2" sqref="H2"/>
    </sheetView>
  </sheetViews>
  <sheetFormatPr defaultRowHeight="15" x14ac:dyDescent="0.25"/>
  <cols>
    <col min="1" max="1" width="18.42578125" customWidth="1"/>
    <col min="2" max="2" width="15.7109375" bestFit="1" customWidth="1"/>
    <col min="3" max="3" width="14.5703125" bestFit="1" customWidth="1"/>
    <col min="4" max="4" width="11.28515625" customWidth="1"/>
    <col min="5" max="5" width="16" customWidth="1"/>
    <col min="6" max="6" width="14.28515625" bestFit="1" customWidth="1"/>
    <col min="7" max="7" width="12.140625" bestFit="1" customWidth="1"/>
    <col min="8" max="8" width="6.85546875" bestFit="1" customWidth="1"/>
    <col min="9" max="9" width="23.28515625" bestFit="1" customWidth="1"/>
    <col min="10" max="10" width="14.5703125" bestFit="1" customWidth="1"/>
    <col min="12" max="12" width="14" bestFit="1" customWidth="1"/>
    <col min="13" max="13" width="12.42578125" bestFit="1" customWidth="1"/>
  </cols>
  <sheetData>
    <row r="1" spans="1:13" x14ac:dyDescent="0.25">
      <c r="A1" t="s">
        <v>5</v>
      </c>
      <c r="B1" t="s">
        <v>4</v>
      </c>
      <c r="C1" t="s">
        <v>2</v>
      </c>
      <c r="D1" t="s">
        <v>1</v>
      </c>
      <c r="E1" t="s">
        <v>0</v>
      </c>
      <c r="F1" t="s">
        <v>3</v>
      </c>
      <c r="G1" t="s">
        <v>6</v>
      </c>
      <c r="H1" t="s">
        <v>7</v>
      </c>
      <c r="I1" t="s">
        <v>8</v>
      </c>
      <c r="J1" t="s">
        <v>2</v>
      </c>
      <c r="K1" t="s">
        <v>1</v>
      </c>
      <c r="L1" t="s">
        <v>0</v>
      </c>
      <c r="M1" t="s">
        <v>22</v>
      </c>
    </row>
    <row r="2" spans="1:13" ht="14.45" x14ac:dyDescent="0.3">
      <c r="A2">
        <v>1</v>
      </c>
      <c r="B2" t="s">
        <v>9</v>
      </c>
      <c r="C2">
        <v>143</v>
      </c>
      <c r="D2">
        <v>129</v>
      </c>
      <c r="E2">
        <v>114</v>
      </c>
      <c r="F2">
        <v>89</v>
      </c>
      <c r="G2" s="2">
        <f>SUM(C2:E2)*F2</f>
        <v>34354</v>
      </c>
      <c r="H2" s="1">
        <v>0.21</v>
      </c>
      <c r="I2" s="3">
        <f>G2-($H$2*G2)</f>
        <v>27139.66</v>
      </c>
      <c r="J2">
        <f>AVERAGE(František__hod)</f>
        <v>246.15384615384616</v>
      </c>
      <c r="K2">
        <f>AVERAGE(Jan__hod)</f>
        <v>244.46153846153845</v>
      </c>
      <c r="L2">
        <f>AVERAGE(Miroslav__hod)</f>
        <v>238.61538461538461</v>
      </c>
      <c r="M2" s="3">
        <v>7214.34</v>
      </c>
    </row>
    <row r="3" spans="1:13" ht="14.45" x14ac:dyDescent="0.3">
      <c r="A3">
        <v>4</v>
      </c>
      <c r="B3" t="s">
        <v>10</v>
      </c>
      <c r="C3">
        <v>199</v>
      </c>
      <c r="D3">
        <v>212</v>
      </c>
      <c r="E3">
        <v>184</v>
      </c>
      <c r="F3">
        <v>92</v>
      </c>
      <c r="G3" s="2">
        <f t="shared" ref="G3:G14" si="0">SUM(C3:E3)*F3</f>
        <v>54740</v>
      </c>
      <c r="I3" s="3">
        <f t="shared" ref="I3:I14" si="1">G3-($H$2*G3)</f>
        <v>43244.6</v>
      </c>
      <c r="M3" s="3">
        <v>11495.400000000001</v>
      </c>
    </row>
    <row r="4" spans="1:13" ht="14.45" x14ac:dyDescent="0.3">
      <c r="A4">
        <v>7</v>
      </c>
      <c r="B4" t="s">
        <v>11</v>
      </c>
      <c r="C4">
        <v>285</v>
      </c>
      <c r="D4">
        <v>200</v>
      </c>
      <c r="E4">
        <v>231</v>
      </c>
      <c r="F4">
        <v>98</v>
      </c>
      <c r="G4" s="2">
        <f t="shared" si="0"/>
        <v>70168</v>
      </c>
      <c r="I4" s="3">
        <f t="shared" si="1"/>
        <v>55432.72</v>
      </c>
      <c r="M4" s="3">
        <v>14735.279999999999</v>
      </c>
    </row>
    <row r="5" spans="1:13" ht="14.45" x14ac:dyDescent="0.3">
      <c r="A5">
        <v>10</v>
      </c>
      <c r="B5" t="s">
        <v>12</v>
      </c>
      <c r="C5">
        <v>125</v>
      </c>
      <c r="D5">
        <v>115</v>
      </c>
      <c r="E5">
        <v>236</v>
      </c>
      <c r="F5">
        <v>78</v>
      </c>
      <c r="G5" s="2">
        <f t="shared" si="0"/>
        <v>37128</v>
      </c>
      <c r="I5" s="3">
        <f t="shared" si="1"/>
        <v>29331.119999999999</v>
      </c>
      <c r="M5" s="3">
        <v>7796.880000000001</v>
      </c>
    </row>
    <row r="6" spans="1:13" ht="14.45" x14ac:dyDescent="0.3">
      <c r="A6">
        <v>13</v>
      </c>
      <c r="B6" t="s">
        <v>13</v>
      </c>
      <c r="C6">
        <v>541</v>
      </c>
      <c r="D6">
        <v>125</v>
      </c>
      <c r="E6">
        <v>145</v>
      </c>
      <c r="F6">
        <v>85</v>
      </c>
      <c r="G6" s="2">
        <f t="shared" si="0"/>
        <v>68935</v>
      </c>
      <c r="I6" s="3">
        <f t="shared" si="1"/>
        <v>54458.65</v>
      </c>
      <c r="M6" s="3">
        <v>14476.349999999999</v>
      </c>
    </row>
    <row r="7" spans="1:13" ht="14.45" x14ac:dyDescent="0.3">
      <c r="A7">
        <v>16</v>
      </c>
      <c r="B7" t="s">
        <v>14</v>
      </c>
      <c r="C7">
        <v>154</v>
      </c>
      <c r="D7">
        <v>243</v>
      </c>
      <c r="E7">
        <v>261</v>
      </c>
      <c r="F7">
        <v>84</v>
      </c>
      <c r="G7" s="2">
        <f t="shared" si="0"/>
        <v>55272</v>
      </c>
      <c r="I7" s="3">
        <f t="shared" si="1"/>
        <v>43664.880000000005</v>
      </c>
      <c r="M7" s="3">
        <v>11607.119999999995</v>
      </c>
    </row>
    <row r="8" spans="1:13" ht="14.45" x14ac:dyDescent="0.3">
      <c r="A8">
        <v>19</v>
      </c>
      <c r="B8" t="s">
        <v>15</v>
      </c>
      <c r="C8">
        <v>159</v>
      </c>
      <c r="D8">
        <v>532</v>
      </c>
      <c r="E8">
        <v>325</v>
      </c>
      <c r="F8">
        <v>91</v>
      </c>
      <c r="G8" s="2">
        <f t="shared" si="0"/>
        <v>92456</v>
      </c>
      <c r="I8" s="3">
        <f t="shared" si="1"/>
        <v>73040.240000000005</v>
      </c>
      <c r="M8" s="3">
        <v>19415.759999999995</v>
      </c>
    </row>
    <row r="9" spans="1:13" ht="14.45" x14ac:dyDescent="0.3">
      <c r="A9">
        <v>22</v>
      </c>
      <c r="B9" t="s">
        <v>16</v>
      </c>
      <c r="C9">
        <v>312</v>
      </c>
      <c r="D9">
        <v>645</v>
      </c>
      <c r="E9">
        <v>125</v>
      </c>
      <c r="F9">
        <v>87</v>
      </c>
      <c r="G9" s="2">
        <f t="shared" si="0"/>
        <v>94134</v>
      </c>
      <c r="I9" s="3">
        <f t="shared" si="1"/>
        <v>74365.86</v>
      </c>
      <c r="M9" s="3">
        <v>19768.14</v>
      </c>
    </row>
    <row r="10" spans="1:13" ht="14.45" x14ac:dyDescent="0.3">
      <c r="A10">
        <v>25</v>
      </c>
      <c r="B10" t="s">
        <v>17</v>
      </c>
      <c r="C10">
        <v>315</v>
      </c>
      <c r="D10">
        <v>114</v>
      </c>
      <c r="E10">
        <v>541</v>
      </c>
      <c r="F10">
        <v>88</v>
      </c>
      <c r="G10" s="2">
        <f t="shared" si="0"/>
        <v>85360</v>
      </c>
      <c r="I10" s="3">
        <f t="shared" si="1"/>
        <v>67434.399999999994</v>
      </c>
      <c r="M10" s="3">
        <v>17925.600000000006</v>
      </c>
    </row>
    <row r="11" spans="1:13" ht="14.45" x14ac:dyDescent="0.3">
      <c r="A11">
        <v>28</v>
      </c>
      <c r="B11" t="s">
        <v>18</v>
      </c>
      <c r="C11">
        <v>236</v>
      </c>
      <c r="D11">
        <v>184</v>
      </c>
      <c r="E11">
        <v>154</v>
      </c>
      <c r="F11">
        <v>75</v>
      </c>
      <c r="G11" s="2">
        <f t="shared" si="0"/>
        <v>43050</v>
      </c>
      <c r="I11" s="3">
        <f t="shared" si="1"/>
        <v>34009.5</v>
      </c>
      <c r="M11" s="3">
        <v>9040.5</v>
      </c>
    </row>
    <row r="12" spans="1:13" ht="14.45" x14ac:dyDescent="0.3">
      <c r="A12">
        <v>31</v>
      </c>
      <c r="B12" t="s">
        <v>19</v>
      </c>
      <c r="C12">
        <v>145</v>
      </c>
      <c r="D12">
        <v>231</v>
      </c>
      <c r="E12">
        <v>159</v>
      </c>
      <c r="F12">
        <v>96</v>
      </c>
      <c r="G12" s="2">
        <f t="shared" si="0"/>
        <v>51360</v>
      </c>
      <c r="I12" s="3">
        <f t="shared" si="1"/>
        <v>40574.400000000001</v>
      </c>
      <c r="M12" s="3">
        <v>10785.599999999999</v>
      </c>
    </row>
    <row r="13" spans="1:13" ht="14.45" x14ac:dyDescent="0.3">
      <c r="A13">
        <v>34</v>
      </c>
      <c r="B13" t="s">
        <v>20</v>
      </c>
      <c r="C13">
        <v>261</v>
      </c>
      <c r="D13">
        <v>236</v>
      </c>
      <c r="E13">
        <v>312</v>
      </c>
      <c r="F13">
        <v>85</v>
      </c>
      <c r="G13" s="2">
        <f t="shared" si="0"/>
        <v>68765</v>
      </c>
      <c r="I13" s="3">
        <f t="shared" si="1"/>
        <v>54324.35</v>
      </c>
      <c r="M13" s="3">
        <v>14440.650000000001</v>
      </c>
    </row>
    <row r="14" spans="1:13" ht="14.45" x14ac:dyDescent="0.3">
      <c r="A14">
        <v>37</v>
      </c>
      <c r="B14" t="s">
        <v>21</v>
      </c>
      <c r="C14">
        <v>325</v>
      </c>
      <c r="D14">
        <v>212</v>
      </c>
      <c r="E14">
        <v>315</v>
      </c>
      <c r="F14">
        <v>76</v>
      </c>
      <c r="G14" s="2">
        <f t="shared" si="0"/>
        <v>64752</v>
      </c>
      <c r="I14" s="3">
        <f t="shared" si="1"/>
        <v>51154.080000000002</v>
      </c>
      <c r="M14" s="3">
        <v>13597.919999999998</v>
      </c>
    </row>
  </sheetData>
  <dataConsolidate>
    <dataRefs count="2">
      <dataRef ref="C3:C15" sheet="příklad1"/>
      <dataRef ref="C18:C30" sheet="příklad1"/>
    </dataRefs>
  </dataConsolid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8075B-14AF-4E11-9F7D-661811B7A326}">
  <dimension ref="A1:A2"/>
  <sheetViews>
    <sheetView tabSelected="1" workbookViewId="0">
      <selection activeCell="A2" sqref="A2"/>
    </sheetView>
  </sheetViews>
  <sheetFormatPr defaultRowHeight="15" x14ac:dyDescent="0.25"/>
  <cols>
    <col min="1" max="1" width="19" bestFit="1" customWidth="1"/>
  </cols>
  <sheetData>
    <row r="1" spans="1:1" x14ac:dyDescent="0.25">
      <c r="A1" t="s">
        <v>23</v>
      </c>
    </row>
    <row r="2" spans="1:1" x14ac:dyDescent="0.25">
      <c r="A2" t="s">
        <v>24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AAC16742CBB4A44B5E88A59ADF47FB6" ma:contentTypeVersion="0" ma:contentTypeDescription="Vytvoří nový dokument" ma:contentTypeScope="" ma:versionID="588c916e83378388673c34c314a5254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71d6b51c5141eb32e0d04e037372b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E91DB0-BEE9-4259-8B8C-C30FE414CA63}">
  <ds:schemaRefs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710107B-DE81-4B6D-A9B8-79E23D82D8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0588A7-63F5-4BDD-BD34-49B1119E1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příklad1</vt:lpstr>
      <vt:lpstr>příklad2</vt:lpstr>
      <vt:lpstr>příklad3</vt:lpstr>
      <vt:lpstr>příklad4</vt:lpstr>
      <vt:lpstr>Hodiny</vt:lpstr>
      <vt:lpstr>příklad2!František__hod</vt:lpstr>
      <vt:lpstr>příklad4!František__hod</vt:lpstr>
      <vt:lpstr>František__hod</vt:lpstr>
      <vt:lpstr>příklad2!Jan__hod</vt:lpstr>
      <vt:lpstr>příklad4!Jan__hod</vt:lpstr>
      <vt:lpstr>Jan__hod</vt:lpstr>
      <vt:lpstr>příklad2!Miroslav__hod</vt:lpstr>
      <vt:lpstr>příklad4!Miroslav__hod</vt:lpstr>
      <vt:lpstr>Miroslav__hod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Ing. Pavel Raška Ph.D.</cp:lastModifiedBy>
  <dcterms:created xsi:type="dcterms:W3CDTF">2008-11-09T18:38:51Z</dcterms:created>
  <dcterms:modified xsi:type="dcterms:W3CDTF">2019-10-22T13:14:31Z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0x010100CAAC16742CBB4A44B5E88A59ADF47FB6</vt:lpwstr>
  </property>
</Properties>
</file>