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PPVS\Ct0920\"/>
    </mc:Choice>
  </mc:AlternateContent>
  <bookViews>
    <workbookView xWindow="0" yWindow="0" windowWidth="28800" windowHeight="12300"/>
  </bookViews>
  <sheets>
    <sheet name="List1" sheetId="1" r:id="rId1"/>
  </sheets>
  <definedNames>
    <definedName name="moje">List1!$L$2:$L$5</definedName>
    <definedName name="Na">List1!$I$3</definedName>
    <definedName name="Nb">List1!$I$4</definedName>
    <definedName name="ns">List1!$I$6</definedName>
    <definedName name="Q">List1!$I$2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M3" i="1" s="1"/>
  <c r="E10" i="1"/>
  <c r="C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C41" i="1" s="1"/>
  <c r="D15" i="1" l="1"/>
  <c r="D14" i="1"/>
  <c r="D20" i="1"/>
  <c r="D25" i="1"/>
  <c r="D30" i="1"/>
  <c r="D36" i="1"/>
  <c r="D41" i="1"/>
  <c r="D16" i="1"/>
  <c r="D21" i="1"/>
  <c r="D26" i="1"/>
  <c r="D32" i="1"/>
  <c r="D37" i="1"/>
  <c r="D12" i="1"/>
  <c r="D33" i="1"/>
  <c r="D38" i="1"/>
  <c r="D13" i="1"/>
  <c r="D18" i="1"/>
  <c r="D24" i="1"/>
  <c r="D29" i="1"/>
  <c r="D34" i="1"/>
  <c r="D40" i="1"/>
  <c r="D39" i="1"/>
  <c r="D35" i="1"/>
  <c r="D31" i="1"/>
  <c r="D27" i="1"/>
  <c r="D19" i="1"/>
  <c r="C39" i="1"/>
  <c r="C31" i="1"/>
  <c r="C23" i="1"/>
  <c r="D23" i="1" s="1"/>
  <c r="C37" i="1"/>
  <c r="C33" i="1"/>
  <c r="C29" i="1"/>
  <c r="C25" i="1"/>
  <c r="C21" i="1"/>
  <c r="C17" i="1"/>
  <c r="D17" i="1" s="1"/>
  <c r="C13" i="1"/>
  <c r="C40" i="1"/>
  <c r="C36" i="1"/>
  <c r="C32" i="1"/>
  <c r="C28" i="1"/>
  <c r="D28" i="1" s="1"/>
  <c r="C24" i="1"/>
  <c r="C20" i="1"/>
  <c r="C16" i="1"/>
  <c r="C35" i="1"/>
  <c r="C27" i="1"/>
  <c r="C19" i="1"/>
  <c r="C15" i="1"/>
  <c r="C38" i="1"/>
  <c r="C34" i="1"/>
  <c r="C30" i="1"/>
  <c r="C26" i="1"/>
  <c r="C22" i="1"/>
  <c r="D22" i="1" s="1"/>
  <c r="C18" i="1"/>
  <c r="C14" i="1"/>
</calcChain>
</file>

<file path=xl/sharedStrings.xml><?xml version="1.0" encoding="utf-8"?>
<sst xmlns="http://schemas.openxmlformats.org/spreadsheetml/2006/main" count="10" uniqueCount="10">
  <si>
    <t xml:space="preserve">Roční potřeba konkrétní součásti Q [ks]                                       </t>
  </si>
  <si>
    <t xml:space="preserve">Jednotkové náklady na součást Na [Kč]                                           </t>
  </si>
  <si>
    <t xml:space="preserve">Náklady na přípravu a zakončení operací pro jednu dávku Nb [Kč]       </t>
  </si>
  <si>
    <t xml:space="preserve">Náklady na  skladování jedné součásti a ztráta z vázanosti </t>
  </si>
  <si>
    <t>jednotkových nákladů na součást za rok</t>
  </si>
  <si>
    <t xml:space="preserve">Velikost dopravní dávky d  [ks ]                                                         </t>
  </si>
  <si>
    <t>dávka</t>
  </si>
  <si>
    <t>Náklady</t>
  </si>
  <si>
    <t>optimální dávka</t>
  </si>
  <si>
    <t>Optimum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</si>
</sst>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List1!$C$11</c:f>
              <c:strCache>
                <c:ptCount val="1"/>
                <c:pt idx="0">
                  <c:v>Náklady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List1!$B$12:$B$41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xVal>
          <c:yVal>
            <c:numRef>
              <c:f>List1!$C$12:$C$41</c:f>
              <c:numCache>
                <c:formatCode>General</c:formatCode>
                <c:ptCount val="30"/>
                <c:pt idx="0">
                  <c:v>7370050</c:v>
                </c:pt>
                <c:pt idx="1">
                  <c:v>7346900</c:v>
                </c:pt>
                <c:pt idx="2">
                  <c:v>7340016.666666667</c:v>
                </c:pt>
                <c:pt idx="3">
                  <c:v>7337200</c:v>
                </c:pt>
                <c:pt idx="4">
                  <c:v>7336010</c:v>
                </c:pt>
                <c:pt idx="5">
                  <c:v>7335633.333333333</c:v>
                </c:pt>
                <c:pt idx="6">
                  <c:v>7335721.4285714282</c:v>
                </c:pt>
                <c:pt idx="7">
                  <c:v>7336100</c:v>
                </c:pt>
                <c:pt idx="8">
                  <c:v>7336672.222222222</c:v>
                </c:pt>
                <c:pt idx="9">
                  <c:v>7337380</c:v>
                </c:pt>
                <c:pt idx="10">
                  <c:v>7338186.3636363633</c:v>
                </c:pt>
                <c:pt idx="11">
                  <c:v>7339066.666666667</c:v>
                </c:pt>
                <c:pt idx="12">
                  <c:v>7340003.846153846</c:v>
                </c:pt>
                <c:pt idx="13">
                  <c:v>7340985.7142857146</c:v>
                </c:pt>
                <c:pt idx="14">
                  <c:v>7342003.333333333</c:v>
                </c:pt>
                <c:pt idx="15">
                  <c:v>7343050</c:v>
                </c:pt>
                <c:pt idx="16">
                  <c:v>7344120.5882352944</c:v>
                </c:pt>
                <c:pt idx="17">
                  <c:v>7345211.111111111</c:v>
                </c:pt>
                <c:pt idx="18">
                  <c:v>7346318.4210526319</c:v>
                </c:pt>
                <c:pt idx="19">
                  <c:v>7347440</c:v>
                </c:pt>
                <c:pt idx="20">
                  <c:v>7348573.8095238097</c:v>
                </c:pt>
                <c:pt idx="21">
                  <c:v>7349718.1818181816</c:v>
                </c:pt>
                <c:pt idx="22">
                  <c:v>7350871.7391304346</c:v>
                </c:pt>
                <c:pt idx="23">
                  <c:v>7352033.333333333</c:v>
                </c:pt>
                <c:pt idx="24">
                  <c:v>7353202</c:v>
                </c:pt>
                <c:pt idx="25">
                  <c:v>7354376.923076923</c:v>
                </c:pt>
                <c:pt idx="26">
                  <c:v>7355557.4074074076</c:v>
                </c:pt>
                <c:pt idx="27">
                  <c:v>7356742.8571428573</c:v>
                </c:pt>
                <c:pt idx="28">
                  <c:v>7357932.7586206896</c:v>
                </c:pt>
                <c:pt idx="29">
                  <c:v>7359126.666666667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63-44C1-92E4-0EC6A845FDA5}"/>
            </c:ext>
          </c:extLst>
        </c:ser>
        <c:ser>
          <c:idx val="1"/>
          <c:order val="1"/>
          <c:tx>
            <c:strRef>
              <c:f>List1!$D$11</c:f>
              <c:strCache>
                <c:ptCount val="1"/>
                <c:pt idx="0">
                  <c:v>Optimum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75000"/>
                </a:schemeClr>
              </a:solidFill>
              <a:ln w="9525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/>
            </c:spPr>
          </c:marker>
          <c:dLbls>
            <c:numFmt formatCode="&quot;MIN=&quot;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List1!$B$12:$B$41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xVal>
          <c:yVal>
            <c:numRef>
              <c:f>List1!$D$12:$D$41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7335633.333333333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63-44C1-92E4-0EC6A845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66400"/>
        <c:axId val="241752544"/>
      </c:scatterChart>
      <c:valAx>
        <c:axId val="14136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</a:t>
                </a:r>
                <a:r>
                  <a:rPr lang="cs-CZ"/>
                  <a:t>ávka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1752544"/>
        <c:crosses val="autoZero"/>
        <c:crossBetween val="midCat"/>
      </c:valAx>
      <c:valAx>
        <c:axId val="24175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Náklady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1366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154782</xdr:colOff>
      <xdr:row>10</xdr:row>
      <xdr:rowOff>48220</xdr:rowOff>
    </xdr:from>
    <xdr:to>
      <xdr:col>12</xdr:col>
      <xdr:colOff>476251</xdr:colOff>
      <xdr:row>24</xdr:row>
      <xdr:rowOff>124420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"/>
  <sheetViews>
    <sheetView tabSelected="1" zoomScale="160" zoomScaleNormal="160" workbookViewId="0">
      <selection activeCell="I5" sqref="I5"/>
    </sheetView>
  </sheetViews>
  <sheetFormatPr defaultRowHeight="15" x14ac:dyDescent="0.25"/>
  <cols>
    <col min="3" max="3" width="11.140625" customWidth="1"/>
    <col min="4" max="4" width="18.7109375" customWidth="1"/>
  </cols>
  <sheetData>
    <row r="2" spans="2:13" x14ac:dyDescent="0.25">
      <c r="B2" s="1" t="s">
        <v>0</v>
      </c>
      <c r="C2" s="2"/>
      <c r="D2" s="1"/>
      <c r="E2" s="1"/>
      <c r="F2" s="1"/>
      <c r="G2" s="1"/>
      <c r="H2" s="1"/>
      <c r="I2" s="1">
        <v>24400</v>
      </c>
      <c r="K2" t="s">
        <v>8</v>
      </c>
      <c r="M2">
        <f>SQRT(2*Nb*Q/ns)</f>
        <v>624.81997407253232</v>
      </c>
    </row>
    <row r="3" spans="2:13" x14ac:dyDescent="0.25">
      <c r="B3" s="1" t="s">
        <v>1</v>
      </c>
      <c r="C3" s="2"/>
      <c r="D3" s="1"/>
      <c r="E3" s="1"/>
      <c r="F3" s="1"/>
      <c r="G3" s="1"/>
      <c r="H3" s="1"/>
      <c r="I3" s="1">
        <v>300</v>
      </c>
      <c r="M3">
        <f>ROUND(M2/$I$8,0)*I8</f>
        <v>600</v>
      </c>
    </row>
    <row r="4" spans="2:13" x14ac:dyDescent="0.25">
      <c r="B4" s="1" t="s">
        <v>2</v>
      </c>
      <c r="C4" s="2"/>
      <c r="D4" s="1"/>
      <c r="E4" s="1"/>
      <c r="F4" s="1"/>
      <c r="G4" s="1"/>
      <c r="H4" s="1"/>
      <c r="I4" s="1">
        <v>200</v>
      </c>
    </row>
    <row r="5" spans="2:13" x14ac:dyDescent="0.25">
      <c r="B5" s="1" t="s">
        <v>3</v>
      </c>
      <c r="C5" s="2"/>
      <c r="D5" s="1"/>
      <c r="E5" s="1"/>
      <c r="F5" s="1"/>
      <c r="G5" s="1"/>
      <c r="H5" s="1"/>
      <c r="I5" s="1"/>
    </row>
    <row r="6" spans="2:13" x14ac:dyDescent="0.25">
      <c r="B6" s="1" t="s">
        <v>4</v>
      </c>
      <c r="C6" s="2"/>
      <c r="D6" s="1"/>
      <c r="E6" s="1"/>
      <c r="F6" s="1"/>
      <c r="G6" s="1"/>
      <c r="H6" s="1"/>
      <c r="I6" s="1">
        <v>25</v>
      </c>
    </row>
    <row r="7" spans="2:13" x14ac:dyDescent="0.25">
      <c r="B7" s="1"/>
      <c r="C7" s="2"/>
      <c r="D7" s="1"/>
      <c r="E7" s="1"/>
      <c r="F7" s="1"/>
      <c r="G7" s="1"/>
      <c r="H7" s="1"/>
      <c r="I7" s="1"/>
    </row>
    <row r="8" spans="2:13" x14ac:dyDescent="0.25">
      <c r="B8" s="1" t="s">
        <v>5</v>
      </c>
      <c r="C8" s="2"/>
      <c r="D8" s="1"/>
      <c r="E8" s="1"/>
      <c r="F8" s="1"/>
      <c r="G8" s="1"/>
      <c r="H8" s="1"/>
      <c r="I8" s="1">
        <v>100</v>
      </c>
    </row>
    <row r="10" spans="2:13" ht="23.25" x14ac:dyDescent="0.35">
      <c r="E10" s="3" t="str">
        <f>"=Q*Na+Nb*Q/B12+B12*ns/2"</f>
        <v>=Q*Na+Nb*Q/B12+B12*ns/2</v>
      </c>
    </row>
    <row r="11" spans="2:13" x14ac:dyDescent="0.25">
      <c r="B11" t="s">
        <v>6</v>
      </c>
      <c r="C11" t="s">
        <v>7</v>
      </c>
      <c r="D11" t="s">
        <v>9</v>
      </c>
    </row>
    <row r="12" spans="2:13" x14ac:dyDescent="0.25">
      <c r="B12">
        <v>100</v>
      </c>
      <c r="C12">
        <f>Q*Na+Nb*Q/B12+B12*ns/2</f>
        <v>7370050</v>
      </c>
      <c r="D12" t="e">
        <f>IF(B12=$M$3,C12,NA())</f>
        <v>#N/A</v>
      </c>
    </row>
    <row r="13" spans="2:13" x14ac:dyDescent="0.25">
      <c r="B13">
        <f>B12+$I$8</f>
        <v>200</v>
      </c>
      <c r="C13">
        <f>Q*Na+Nb*Q/B13+B13*ns/2</f>
        <v>7346900</v>
      </c>
      <c r="D13" t="e">
        <f t="shared" ref="D13:D41" si="0">IF(B13=$M$3,C13,NA())</f>
        <v>#N/A</v>
      </c>
    </row>
    <row r="14" spans="2:13" x14ac:dyDescent="0.25">
      <c r="B14">
        <f t="shared" ref="B14:B41" si="1">B13+$I$8</f>
        <v>300</v>
      </c>
      <c r="C14">
        <f>Q*Na+Nb*Q/B14+B14*ns/2</f>
        <v>7340016.666666667</v>
      </c>
      <c r="D14" t="e">
        <f t="shared" si="0"/>
        <v>#N/A</v>
      </c>
    </row>
    <row r="15" spans="2:13" x14ac:dyDescent="0.25">
      <c r="B15">
        <f t="shared" si="1"/>
        <v>400</v>
      </c>
      <c r="C15">
        <f>Q*Na+Nb*Q/B15+B15*ns/2</f>
        <v>7337200</v>
      </c>
      <c r="D15" t="e">
        <f t="shared" si="0"/>
        <v>#N/A</v>
      </c>
    </row>
    <row r="16" spans="2:13" x14ac:dyDescent="0.25">
      <c r="B16">
        <f t="shared" si="1"/>
        <v>500</v>
      </c>
      <c r="C16">
        <f>Q*Na+Nb*Q/B16+B16*ns/2</f>
        <v>7336010</v>
      </c>
      <c r="D16" t="e">
        <f t="shared" si="0"/>
        <v>#N/A</v>
      </c>
    </row>
    <row r="17" spans="2:4" x14ac:dyDescent="0.25">
      <c r="B17">
        <f t="shared" si="1"/>
        <v>600</v>
      </c>
      <c r="C17">
        <f>Q*Na+Nb*Q/B17+B17*ns/2</f>
        <v>7335633.333333333</v>
      </c>
      <c r="D17">
        <f t="shared" si="0"/>
        <v>7335633.333333333</v>
      </c>
    </row>
    <row r="18" spans="2:4" x14ac:dyDescent="0.25">
      <c r="B18">
        <f t="shared" si="1"/>
        <v>700</v>
      </c>
      <c r="C18">
        <f>Q*Na+Nb*Q/B18+B18*ns/2</f>
        <v>7335721.4285714282</v>
      </c>
      <c r="D18" t="e">
        <f t="shared" si="0"/>
        <v>#N/A</v>
      </c>
    </row>
    <row r="19" spans="2:4" x14ac:dyDescent="0.25">
      <c r="B19">
        <f t="shared" si="1"/>
        <v>800</v>
      </c>
      <c r="C19">
        <f>Q*Na+Nb*Q/B19+B19*ns/2</f>
        <v>7336100</v>
      </c>
      <c r="D19" t="e">
        <f t="shared" si="0"/>
        <v>#N/A</v>
      </c>
    </row>
    <row r="20" spans="2:4" x14ac:dyDescent="0.25">
      <c r="B20">
        <f t="shared" si="1"/>
        <v>900</v>
      </c>
      <c r="C20">
        <f>Q*Na+Nb*Q/B20+B20*ns/2</f>
        <v>7336672.222222222</v>
      </c>
      <c r="D20" t="e">
        <f t="shared" si="0"/>
        <v>#N/A</v>
      </c>
    </row>
    <row r="21" spans="2:4" x14ac:dyDescent="0.25">
      <c r="B21">
        <f t="shared" si="1"/>
        <v>1000</v>
      </c>
      <c r="C21">
        <f>Q*Na+Nb*Q/B21+B21*ns/2</f>
        <v>7337380</v>
      </c>
      <c r="D21" t="e">
        <f t="shared" si="0"/>
        <v>#N/A</v>
      </c>
    </row>
    <row r="22" spans="2:4" x14ac:dyDescent="0.25">
      <c r="B22">
        <f t="shared" si="1"/>
        <v>1100</v>
      </c>
      <c r="C22">
        <f>Q*Na+Nb*Q/B22+B22*ns/2</f>
        <v>7338186.3636363633</v>
      </c>
      <c r="D22" t="e">
        <f t="shared" si="0"/>
        <v>#N/A</v>
      </c>
    </row>
    <row r="23" spans="2:4" x14ac:dyDescent="0.25">
      <c r="B23">
        <f t="shared" si="1"/>
        <v>1200</v>
      </c>
      <c r="C23">
        <f>Q*Na+Nb*Q/B23+B23*ns/2</f>
        <v>7339066.666666667</v>
      </c>
      <c r="D23" t="e">
        <f t="shared" si="0"/>
        <v>#N/A</v>
      </c>
    </row>
    <row r="24" spans="2:4" x14ac:dyDescent="0.25">
      <c r="B24">
        <f t="shared" si="1"/>
        <v>1300</v>
      </c>
      <c r="C24">
        <f>Q*Na+Nb*Q/B24+B24*ns/2</f>
        <v>7340003.846153846</v>
      </c>
      <c r="D24" t="e">
        <f t="shared" si="0"/>
        <v>#N/A</v>
      </c>
    </row>
    <row r="25" spans="2:4" x14ac:dyDescent="0.25">
      <c r="B25">
        <f t="shared" si="1"/>
        <v>1400</v>
      </c>
      <c r="C25">
        <f>Q*Na+Nb*Q/B25+B25*ns/2</f>
        <v>7340985.7142857146</v>
      </c>
      <c r="D25" t="e">
        <f t="shared" si="0"/>
        <v>#N/A</v>
      </c>
    </row>
    <row r="26" spans="2:4" x14ac:dyDescent="0.25">
      <c r="B26">
        <f t="shared" si="1"/>
        <v>1500</v>
      </c>
      <c r="C26">
        <f>Q*Na+Nb*Q/B26+B26*ns/2</f>
        <v>7342003.333333333</v>
      </c>
      <c r="D26" t="e">
        <f t="shared" si="0"/>
        <v>#N/A</v>
      </c>
    </row>
    <row r="27" spans="2:4" x14ac:dyDescent="0.25">
      <c r="B27">
        <f t="shared" si="1"/>
        <v>1600</v>
      </c>
      <c r="C27">
        <f>Q*Na+Nb*Q/B27+B27*ns/2</f>
        <v>7343050</v>
      </c>
      <c r="D27" t="e">
        <f t="shared" si="0"/>
        <v>#N/A</v>
      </c>
    </row>
    <row r="28" spans="2:4" x14ac:dyDescent="0.25">
      <c r="B28">
        <f t="shared" si="1"/>
        <v>1700</v>
      </c>
      <c r="C28">
        <f>Q*Na+Nb*Q/B28+B28*ns/2</f>
        <v>7344120.5882352944</v>
      </c>
      <c r="D28" t="e">
        <f t="shared" si="0"/>
        <v>#N/A</v>
      </c>
    </row>
    <row r="29" spans="2:4" x14ac:dyDescent="0.25">
      <c r="B29">
        <f t="shared" si="1"/>
        <v>1800</v>
      </c>
      <c r="C29">
        <f>Q*Na+Nb*Q/B29+B29*ns/2</f>
        <v>7345211.111111111</v>
      </c>
      <c r="D29" t="e">
        <f t="shared" si="0"/>
        <v>#N/A</v>
      </c>
    </row>
    <row r="30" spans="2:4" x14ac:dyDescent="0.25">
      <c r="B30">
        <f t="shared" si="1"/>
        <v>1900</v>
      </c>
      <c r="C30">
        <f>Q*Na+Nb*Q/B30+B30*ns/2</f>
        <v>7346318.4210526319</v>
      </c>
      <c r="D30" t="e">
        <f t="shared" si="0"/>
        <v>#N/A</v>
      </c>
    </row>
    <row r="31" spans="2:4" x14ac:dyDescent="0.25">
      <c r="B31">
        <f t="shared" si="1"/>
        <v>2000</v>
      </c>
      <c r="C31">
        <f>Q*Na+Nb*Q/B31+B31*ns/2</f>
        <v>7347440</v>
      </c>
      <c r="D31" t="e">
        <f t="shared" si="0"/>
        <v>#N/A</v>
      </c>
    </row>
    <row r="32" spans="2:4" x14ac:dyDescent="0.25">
      <c r="B32">
        <f t="shared" si="1"/>
        <v>2100</v>
      </c>
      <c r="C32">
        <f>Q*Na+Nb*Q/B32+B32*ns/2</f>
        <v>7348573.8095238097</v>
      </c>
      <c r="D32" t="e">
        <f t="shared" si="0"/>
        <v>#N/A</v>
      </c>
    </row>
    <row r="33" spans="2:4" x14ac:dyDescent="0.25">
      <c r="B33">
        <f t="shared" si="1"/>
        <v>2200</v>
      </c>
      <c r="C33">
        <f>Q*Na+Nb*Q/B33+B33*ns/2</f>
        <v>7349718.1818181816</v>
      </c>
      <c r="D33" t="e">
        <f t="shared" si="0"/>
        <v>#N/A</v>
      </c>
    </row>
    <row r="34" spans="2:4" x14ac:dyDescent="0.25">
      <c r="B34">
        <f t="shared" si="1"/>
        <v>2300</v>
      </c>
      <c r="C34">
        <f>Q*Na+Nb*Q/B34+B34*ns/2</f>
        <v>7350871.7391304346</v>
      </c>
      <c r="D34" t="e">
        <f t="shared" si="0"/>
        <v>#N/A</v>
      </c>
    </row>
    <row r="35" spans="2:4" x14ac:dyDescent="0.25">
      <c r="B35">
        <f t="shared" si="1"/>
        <v>2400</v>
      </c>
      <c r="C35">
        <f>Q*Na+Nb*Q/B35+B35*ns/2</f>
        <v>7352033.333333333</v>
      </c>
      <c r="D35" t="e">
        <f t="shared" si="0"/>
        <v>#N/A</v>
      </c>
    </row>
    <row r="36" spans="2:4" x14ac:dyDescent="0.25">
      <c r="B36">
        <f t="shared" si="1"/>
        <v>2500</v>
      </c>
      <c r="C36">
        <f>Q*Na+Nb*Q/B36+B36*ns/2</f>
        <v>7353202</v>
      </c>
      <c r="D36" t="e">
        <f t="shared" si="0"/>
        <v>#N/A</v>
      </c>
    </row>
    <row r="37" spans="2:4" x14ac:dyDescent="0.25">
      <c r="B37">
        <f>B36+$I$8</f>
        <v>2600</v>
      </c>
      <c r="C37">
        <f>Q*Na+Nb*Q/B37+B37*ns/2</f>
        <v>7354376.923076923</v>
      </c>
      <c r="D37" t="e">
        <f t="shared" si="0"/>
        <v>#N/A</v>
      </c>
    </row>
    <row r="38" spans="2:4" x14ac:dyDescent="0.25">
      <c r="B38">
        <f t="shared" si="1"/>
        <v>2700</v>
      </c>
      <c r="C38">
        <f>Q*Na+Nb*Q/B38+B38*ns/2</f>
        <v>7355557.4074074076</v>
      </c>
      <c r="D38" t="e">
        <f t="shared" si="0"/>
        <v>#N/A</v>
      </c>
    </row>
    <row r="39" spans="2:4" x14ac:dyDescent="0.25">
      <c r="B39">
        <f t="shared" si="1"/>
        <v>2800</v>
      </c>
      <c r="C39">
        <f>Q*Na+Nb*Q/B39+B39*ns/2</f>
        <v>7356742.8571428573</v>
      </c>
      <c r="D39" t="e">
        <f t="shared" si="0"/>
        <v>#N/A</v>
      </c>
    </row>
    <row r="40" spans="2:4" x14ac:dyDescent="0.25">
      <c r="B40">
        <f t="shared" si="1"/>
        <v>2900</v>
      </c>
      <c r="C40">
        <f>Q*Na+Nb*Q/B40+B40*ns/2</f>
        <v>7357932.7586206896</v>
      </c>
      <c r="D40" t="e">
        <f t="shared" si="0"/>
        <v>#N/A</v>
      </c>
    </row>
    <row r="41" spans="2:4" x14ac:dyDescent="0.25">
      <c r="B41">
        <f t="shared" si="1"/>
        <v>3000</v>
      </c>
      <c r="C41">
        <f>Q*Na+Nb*Q/B41+B41*ns/2</f>
        <v>7359126.666666667</v>
      </c>
      <c r="D41" t="e">
        <f t="shared" si="0"/>
        <v>#N/A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List1</vt:lpstr>
      <vt:lpstr>moje</vt:lpstr>
      <vt:lpstr>Na</vt:lpstr>
      <vt:lpstr>Nb</vt:lpstr>
      <vt:lpstr>ns</vt:lpstr>
      <vt:lpstr>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HOŘEJŠÍ Ph.D.</dc:creator>
  <cp:lastModifiedBy>Ing. Petr HOŘEJŠÍ Ph.D.</cp:lastModifiedBy>
  <dcterms:created xsi:type="dcterms:W3CDTF">2016-09-22T08:10:08Z</dcterms:created>
  <dcterms:modified xsi:type="dcterms:W3CDTF">2016-09-22T08:54:05Z</dcterms:modified>
</cp:coreProperties>
</file>