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ublic\PPVS_2018\Dalkari\"/>
    </mc:Choice>
  </mc:AlternateContent>
  <bookViews>
    <workbookView xWindow="0" yWindow="0" windowWidth="28800" windowHeight="12885" activeTab="1"/>
  </bookViews>
  <sheets>
    <sheet name="List1" sheetId="1" r:id="rId1"/>
    <sheet name="List2" sheetId="2" r:id="rId2"/>
  </sheets>
  <definedNames>
    <definedName name="Nb">List2!$K$3</definedName>
    <definedName name="ns">List2!$K$4</definedName>
    <definedName name="Q">List2!$K$2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E6" i="2"/>
  <c r="C8" i="2"/>
  <c r="F4" i="1"/>
  <c r="F5" i="1"/>
  <c r="F3" i="1"/>
  <c r="E4" i="1"/>
  <c r="E5" i="1"/>
  <c r="E3" i="1"/>
  <c r="C10" i="1"/>
  <c r="D21" i="2" l="1"/>
  <c r="D20" i="2"/>
  <c r="D15" i="2"/>
  <c r="D11" i="2"/>
  <c r="D36" i="2"/>
  <c r="D32" i="2"/>
  <c r="D28" i="2"/>
  <c r="D24" i="2"/>
  <c r="D8" i="2"/>
  <c r="D14" i="2"/>
  <c r="D10" i="2"/>
  <c r="D35" i="2"/>
  <c r="D31" i="2"/>
  <c r="D27" i="2"/>
  <c r="D23" i="2"/>
  <c r="D19" i="2"/>
  <c r="D17" i="2"/>
  <c r="D13" i="2"/>
  <c r="D9" i="2"/>
  <c r="D34" i="2"/>
  <c r="D30" i="2"/>
  <c r="D26" i="2"/>
  <c r="D22" i="2"/>
  <c r="D18" i="2"/>
  <c r="D16" i="2"/>
  <c r="D12" i="2"/>
  <c r="D37" i="2"/>
  <c r="D33" i="2"/>
  <c r="D29" i="2"/>
  <c r="D25" i="2"/>
</calcChain>
</file>

<file path=xl/sharedStrings.xml><?xml version="1.0" encoding="utf-8"?>
<sst xmlns="http://schemas.openxmlformats.org/spreadsheetml/2006/main" count="16" uniqueCount="16">
  <si>
    <t>zboží</t>
  </si>
  <si>
    <t>a</t>
  </si>
  <si>
    <t>b</t>
  </si>
  <si>
    <t>c</t>
  </si>
  <si>
    <t>Cena</t>
  </si>
  <si>
    <t>Počet ks</t>
  </si>
  <si>
    <t>45 ks</t>
  </si>
  <si>
    <t>[modrá]"zisk "0;[červená]"ztrata "0;"nula"</t>
  </si>
  <si>
    <t>Celkem</t>
  </si>
  <si>
    <t>Doprava</t>
  </si>
  <si>
    <t>Roční potřeba konkrétní součásti Q [ks]</t>
  </si>
  <si>
    <t>Náklady na přípravu a zakončení operací pro jednu dávku NB [Kč]</t>
  </si>
  <si>
    <t>Náklady na skladování jedné součásti a ztráta z vázanosti nákladů na součást za rok ns [Kč/rok]</t>
  </si>
  <si>
    <t>Dávka</t>
  </si>
  <si>
    <t>Náklady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</si>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</sst>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5" formatCode="#,##0.00\ &quot;Kč&quot;"/>
    <numFmt numFmtId="166" formatCode="0&quot; ks&quot;"/>
    <numFmt numFmtId="167" formatCode="[Blue]&quot;zisk &quot;0;[Red]&quot;ztrata &quot;0;&quot;nula&quot;"/>
    <numFmt numFmtId="173" formatCode="_-* #,##0\ &quot;Kč&quot;_-;\-* #,##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.95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2" fillId="0" borderId="0" xfId="0" applyFont="1"/>
    <xf numFmtId="0" fontId="0" fillId="0" borderId="0" xfId="0" applyAlignment="1"/>
    <xf numFmtId="0" fontId="3" fillId="0" borderId="0" xfId="0" applyFont="1"/>
    <xf numFmtId="0" fontId="4" fillId="0" borderId="0" xfId="0" applyFont="1"/>
    <xf numFmtId="173" fontId="0" fillId="0" borderId="0" xfId="1" applyNumberFormat="1" applyFo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List2!$C$7</c:f>
              <c:strCache>
                <c:ptCount val="1"/>
                <c:pt idx="0">
                  <c:v>Náklady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List2!$B$8:$B$37</c:f>
              <c:numCache>
                <c:formatCode>General</c:formatCod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xVal>
          <c:yVal>
            <c:numRef>
              <c:f>List2!$C$8:$C$37</c:f>
              <c:numCache>
                <c:formatCode>_-* #\ ##0\ "Kč"_-;\-* #\ ##0\ "Kč"_-;_-* "-"??\ "Kč"_-;_-@_-</c:formatCode>
                <c:ptCount val="30"/>
                <c:pt idx="0">
                  <c:v>361250</c:v>
                </c:pt>
                <c:pt idx="1">
                  <c:v>182500</c:v>
                </c:pt>
                <c:pt idx="2">
                  <c:v>123750</c:v>
                </c:pt>
                <c:pt idx="3">
                  <c:v>95000</c:v>
                </c:pt>
                <c:pt idx="4">
                  <c:v>78250</c:v>
                </c:pt>
                <c:pt idx="5">
                  <c:v>67500</c:v>
                </c:pt>
                <c:pt idx="6">
                  <c:v>60178.571428571428</c:v>
                </c:pt>
                <c:pt idx="7">
                  <c:v>55000</c:v>
                </c:pt>
                <c:pt idx="8">
                  <c:v>51250</c:v>
                </c:pt>
                <c:pt idx="9">
                  <c:v>48500</c:v>
                </c:pt>
                <c:pt idx="10">
                  <c:v>46477.272727272728</c:v>
                </c:pt>
                <c:pt idx="11">
                  <c:v>45000</c:v>
                </c:pt>
                <c:pt idx="12">
                  <c:v>43942.307692307688</c:v>
                </c:pt>
                <c:pt idx="13">
                  <c:v>43214.28571428571</c:v>
                </c:pt>
                <c:pt idx="14">
                  <c:v>42750</c:v>
                </c:pt>
                <c:pt idx="15">
                  <c:v>42500</c:v>
                </c:pt>
                <c:pt idx="16">
                  <c:v>42426.470588235294</c:v>
                </c:pt>
                <c:pt idx="17">
                  <c:v>42500</c:v>
                </c:pt>
                <c:pt idx="18">
                  <c:v>42697.368421052626</c:v>
                </c:pt>
                <c:pt idx="19">
                  <c:v>43000</c:v>
                </c:pt>
                <c:pt idx="20">
                  <c:v>43392.857142857145</c:v>
                </c:pt>
                <c:pt idx="21">
                  <c:v>43863.636363636368</c:v>
                </c:pt>
                <c:pt idx="22">
                  <c:v>44402.17391304348</c:v>
                </c:pt>
                <c:pt idx="23">
                  <c:v>45000</c:v>
                </c:pt>
                <c:pt idx="24">
                  <c:v>45650</c:v>
                </c:pt>
                <c:pt idx="25">
                  <c:v>46346.153846153844</c:v>
                </c:pt>
                <c:pt idx="26">
                  <c:v>47083.333333333336</c:v>
                </c:pt>
                <c:pt idx="27">
                  <c:v>47857.142857142855</c:v>
                </c:pt>
                <c:pt idx="28">
                  <c:v>48663.793103448275</c:v>
                </c:pt>
                <c:pt idx="29">
                  <c:v>49500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A1-40F0-8CEB-F5559AE9DB1A}"/>
            </c:ext>
          </c:extLst>
        </c:ser>
        <c:ser>
          <c:idx val="1"/>
          <c:order val="1"/>
          <c:tx>
            <c:strRef>
              <c:f>List2!$D$7</c:f>
              <c:strCache>
                <c:ptCount val="1"/>
                <c:pt idx="0">
                  <c:v>Min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numFmt formatCode="&quot;MIN=&quot;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List2!$B$8:$B$37</c:f>
              <c:numCache>
                <c:formatCode>General</c:formatCod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xVal>
          <c:yVal>
            <c:numRef>
              <c:f>List2!$D$8:$D$37</c:f>
              <c:numCache>
                <c:formatCode>General</c:formatCode>
                <c:ptCount val="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42426.470588235294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CA1-40F0-8CEB-F5559AE9D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469440"/>
        <c:axId val="257468192"/>
      </c:scatterChart>
      <c:valAx>
        <c:axId val="257469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57468192"/>
        <c:crosses val="autoZero"/>
        <c:crossBetween val="midCat"/>
      </c:valAx>
      <c:valAx>
        <c:axId val="257468192"/>
        <c:scaling>
          <c:orientation val="minMax"/>
          <c:max val="7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&quot;Kč&quot;_-;\-* #\ ##0\ &quot;Kč&quot;_-;_-* &quot;-&quot;??\ &quot;Kč&quot;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57469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285751</xdr:colOff>
      <xdr:row>4</xdr:row>
      <xdr:rowOff>10027</xdr:rowOff>
    </xdr:from>
    <xdr:to>
      <xdr:col>13</xdr:col>
      <xdr:colOff>36094</xdr:colOff>
      <xdr:row>6</xdr:row>
      <xdr:rowOff>128839</xdr:rowOff>
    </xdr:to>
    <xdr:pic>
      <xdr:nvPicPr>
        <xdr:cNvPr id="2" name="Obrázek 1" descr="C:\temp\ppvs\PP06_e_book170406\HTML\5\Vz6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0935" y="772027"/>
          <a:ext cx="219676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100263</xdr:colOff>
      <xdr:row>7</xdr:row>
      <xdr:rowOff>82216</xdr:rowOff>
    </xdr:from>
    <xdr:to>
      <xdr:col>12</xdr:col>
      <xdr:colOff>391026</xdr:colOff>
      <xdr:row>21</xdr:row>
      <xdr:rowOff>158416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250" zoomScaleNormal="250" workbookViewId="0">
      <selection activeCell="F4" sqref="F4"/>
    </sheetView>
  </sheetViews>
  <sheetFormatPr defaultRowHeight="15" x14ac:dyDescent="0.25"/>
  <cols>
    <col min="1" max="1" width="9.5703125" bestFit="1" customWidth="1"/>
    <col min="2" max="2" width="9.42578125" bestFit="1" customWidth="1"/>
    <col min="3" max="3" width="11.85546875" bestFit="1" customWidth="1"/>
    <col min="5" max="6" width="10.7109375" bestFit="1" customWidth="1"/>
  </cols>
  <sheetData>
    <row r="1" spans="1:8" x14ac:dyDescent="0.25">
      <c r="G1" t="s">
        <v>9</v>
      </c>
      <c r="H1">
        <v>10</v>
      </c>
    </row>
    <row r="2" spans="1:8" x14ac:dyDescent="0.25">
      <c r="B2" t="s">
        <v>0</v>
      </c>
      <c r="C2" t="s">
        <v>4</v>
      </c>
      <c r="D2" t="s">
        <v>5</v>
      </c>
      <c r="E2" t="s">
        <v>8</v>
      </c>
    </row>
    <row r="3" spans="1:8" x14ac:dyDescent="0.25">
      <c r="B3" t="s">
        <v>1</v>
      </c>
      <c r="C3" s="1">
        <v>50</v>
      </c>
      <c r="D3" s="2">
        <v>41</v>
      </c>
      <c r="E3" s="1">
        <f>C3*D3</f>
        <v>2050</v>
      </c>
      <c r="F3" s="1">
        <f>E3+$H$1</f>
        <v>2060</v>
      </c>
    </row>
    <row r="4" spans="1:8" x14ac:dyDescent="0.25">
      <c r="B4" t="s">
        <v>2</v>
      </c>
      <c r="C4" s="1">
        <v>100</v>
      </c>
      <c r="D4" s="2">
        <v>24</v>
      </c>
      <c r="E4" s="1">
        <f t="shared" ref="E4:E5" si="0">C4*D4</f>
        <v>2400</v>
      </c>
      <c r="F4" s="1">
        <f t="shared" ref="F4:F5" si="1">E4+$H$1</f>
        <v>2410</v>
      </c>
    </row>
    <row r="5" spans="1:8" x14ac:dyDescent="0.25">
      <c r="B5" t="s">
        <v>3</v>
      </c>
      <c r="C5" s="1">
        <v>75</v>
      </c>
      <c r="D5" s="2">
        <v>10</v>
      </c>
      <c r="E5" s="1">
        <f t="shared" si="0"/>
        <v>750</v>
      </c>
      <c r="F5" s="1">
        <f t="shared" si="1"/>
        <v>760</v>
      </c>
    </row>
    <row r="6" spans="1:8" x14ac:dyDescent="0.25">
      <c r="D6" s="2"/>
    </row>
    <row r="7" spans="1:8" x14ac:dyDescent="0.25">
      <c r="D7" s="2"/>
    </row>
    <row r="8" spans="1:8" x14ac:dyDescent="0.25">
      <c r="C8" t="s">
        <v>6</v>
      </c>
    </row>
    <row r="9" spans="1:8" x14ac:dyDescent="0.25">
      <c r="A9" s="3">
        <v>0</v>
      </c>
      <c r="C9">
        <v>40</v>
      </c>
    </row>
    <row r="10" spans="1:8" x14ac:dyDescent="0.25">
      <c r="C10" t="e">
        <f>C8+C9</f>
        <v>#VALUE!</v>
      </c>
    </row>
    <row r="12" spans="1:8" ht="18.75" x14ac:dyDescent="0.3">
      <c r="C12" s="4" t="s">
        <v>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7"/>
  <sheetViews>
    <sheetView tabSelected="1" topLeftCell="C1" zoomScale="190" zoomScaleNormal="190" workbookViewId="0">
      <selection activeCell="K4" sqref="K4"/>
    </sheetView>
  </sheetViews>
  <sheetFormatPr defaultRowHeight="15" x14ac:dyDescent="0.25"/>
  <cols>
    <col min="3" max="3" width="11.7109375" customWidth="1"/>
    <col min="4" max="4" width="18.5703125" bestFit="1" customWidth="1"/>
  </cols>
  <sheetData>
    <row r="2" spans="2:11" x14ac:dyDescent="0.25">
      <c r="B2" t="s">
        <v>10</v>
      </c>
      <c r="K2">
        <v>24000</v>
      </c>
    </row>
    <row r="3" spans="2:11" x14ac:dyDescent="0.25">
      <c r="B3" t="s">
        <v>11</v>
      </c>
      <c r="K3">
        <v>1500</v>
      </c>
    </row>
    <row r="4" spans="2:11" x14ac:dyDescent="0.25">
      <c r="B4" s="5" t="s">
        <v>12</v>
      </c>
      <c r="K4">
        <v>25</v>
      </c>
    </row>
    <row r="5" spans="2:11" ht="18.75" x14ac:dyDescent="0.3">
      <c r="E5" s="7" t="str">
        <f>"=KDYŽ(MIN($C$8:$C$37)=C8;C8;NEDEF())"</f>
        <v>=KDYŽ(MIN($C$8:$C$37)=C8;C8;NEDEF())</v>
      </c>
      <c r="G5" s="6"/>
    </row>
    <row r="6" spans="2:11" ht="18.75" x14ac:dyDescent="0.3">
      <c r="E6" s="7" t="str">
        <f>"=Nb*Q/B8+B8*ns/2"</f>
        <v>=Nb*Q/B8+B8*ns/2</v>
      </c>
    </row>
    <row r="7" spans="2:11" x14ac:dyDescent="0.25">
      <c r="B7" t="s">
        <v>13</v>
      </c>
      <c r="C7" t="s">
        <v>14</v>
      </c>
      <c r="D7" t="s">
        <v>15</v>
      </c>
    </row>
    <row r="8" spans="2:11" x14ac:dyDescent="0.25">
      <c r="B8">
        <v>100</v>
      </c>
      <c r="C8" s="8">
        <f>Nb*Q/B8+B8*ns/2</f>
        <v>361250</v>
      </c>
      <c r="D8" t="e">
        <f>IF(MIN($C$8:$C$37)=C8,C8,NA())</f>
        <v>#N/A</v>
      </c>
    </row>
    <row r="9" spans="2:11" x14ac:dyDescent="0.25">
      <c r="B9">
        <v>200</v>
      </c>
      <c r="C9" s="8">
        <f>Nb*Q/B9+B9*ns/2</f>
        <v>182500</v>
      </c>
      <c r="D9" t="e">
        <f t="shared" ref="D9:D37" si="0">IF(MIN($C$8:$C$37)=C9,C9,NA())</f>
        <v>#N/A</v>
      </c>
    </row>
    <row r="10" spans="2:11" x14ac:dyDescent="0.25">
      <c r="B10">
        <v>300</v>
      </c>
      <c r="C10" s="8">
        <f>Nb*Q/B10+B10*ns/2</f>
        <v>123750</v>
      </c>
      <c r="D10" t="e">
        <f t="shared" si="0"/>
        <v>#N/A</v>
      </c>
    </row>
    <row r="11" spans="2:11" x14ac:dyDescent="0.25">
      <c r="B11">
        <v>400</v>
      </c>
      <c r="C11" s="8">
        <f>Nb*Q/B11+B11*ns/2</f>
        <v>95000</v>
      </c>
      <c r="D11" t="e">
        <f t="shared" si="0"/>
        <v>#N/A</v>
      </c>
    </row>
    <row r="12" spans="2:11" x14ac:dyDescent="0.25">
      <c r="B12">
        <v>500</v>
      </c>
      <c r="C12" s="8">
        <f>Nb*Q/B12+B12*ns/2</f>
        <v>78250</v>
      </c>
      <c r="D12" t="e">
        <f t="shared" si="0"/>
        <v>#N/A</v>
      </c>
    </row>
    <row r="13" spans="2:11" x14ac:dyDescent="0.25">
      <c r="B13">
        <v>600</v>
      </c>
      <c r="C13" s="8">
        <f>Nb*Q/B13+B13*ns/2</f>
        <v>67500</v>
      </c>
      <c r="D13" t="e">
        <f t="shared" si="0"/>
        <v>#N/A</v>
      </c>
    </row>
    <row r="14" spans="2:11" x14ac:dyDescent="0.25">
      <c r="B14">
        <v>700</v>
      </c>
      <c r="C14" s="8">
        <f>Nb*Q/B14+B14*ns/2</f>
        <v>60178.571428571428</v>
      </c>
      <c r="D14" t="e">
        <f t="shared" si="0"/>
        <v>#N/A</v>
      </c>
    </row>
    <row r="15" spans="2:11" x14ac:dyDescent="0.25">
      <c r="B15">
        <v>800</v>
      </c>
      <c r="C15" s="8">
        <f>Nb*Q/B15+B15*ns/2</f>
        <v>55000</v>
      </c>
      <c r="D15" t="e">
        <f t="shared" si="0"/>
        <v>#N/A</v>
      </c>
    </row>
    <row r="16" spans="2:11" x14ac:dyDescent="0.25">
      <c r="B16">
        <v>900</v>
      </c>
      <c r="C16" s="8">
        <f>Nb*Q/B16+B16*ns/2</f>
        <v>51250</v>
      </c>
      <c r="D16" t="e">
        <f t="shared" si="0"/>
        <v>#N/A</v>
      </c>
    </row>
    <row r="17" spans="2:4" x14ac:dyDescent="0.25">
      <c r="B17">
        <v>1000</v>
      </c>
      <c r="C17" s="8">
        <f>Nb*Q/B17+B17*ns/2</f>
        <v>48500</v>
      </c>
      <c r="D17" t="e">
        <f t="shared" si="0"/>
        <v>#N/A</v>
      </c>
    </row>
    <row r="18" spans="2:4" x14ac:dyDescent="0.25">
      <c r="B18">
        <v>1100</v>
      </c>
      <c r="C18" s="8">
        <f>Nb*Q/B18+B18*ns/2</f>
        <v>46477.272727272728</v>
      </c>
      <c r="D18" t="e">
        <f t="shared" si="0"/>
        <v>#N/A</v>
      </c>
    </row>
    <row r="19" spans="2:4" x14ac:dyDescent="0.25">
      <c r="B19">
        <v>1200</v>
      </c>
      <c r="C19" s="8">
        <f>Nb*Q/B19+B19*ns/2</f>
        <v>45000</v>
      </c>
      <c r="D19" t="e">
        <f t="shared" si="0"/>
        <v>#N/A</v>
      </c>
    </row>
    <row r="20" spans="2:4" x14ac:dyDescent="0.25">
      <c r="B20">
        <v>1300</v>
      </c>
      <c r="C20" s="8">
        <f>Nb*Q/B20+B20*ns/2</f>
        <v>43942.307692307688</v>
      </c>
      <c r="D20" t="e">
        <f t="shared" si="0"/>
        <v>#N/A</v>
      </c>
    </row>
    <row r="21" spans="2:4" x14ac:dyDescent="0.25">
      <c r="B21">
        <v>1400</v>
      </c>
      <c r="C21" s="8">
        <f>Nb*Q/B21+B21*ns/2</f>
        <v>43214.28571428571</v>
      </c>
      <c r="D21" t="e">
        <f t="shared" si="0"/>
        <v>#N/A</v>
      </c>
    </row>
    <row r="22" spans="2:4" x14ac:dyDescent="0.25">
      <c r="B22">
        <v>1500</v>
      </c>
      <c r="C22" s="8">
        <f>Nb*Q/B22+B22*ns/2</f>
        <v>42750</v>
      </c>
      <c r="D22" t="e">
        <f t="shared" si="0"/>
        <v>#N/A</v>
      </c>
    </row>
    <row r="23" spans="2:4" x14ac:dyDescent="0.25">
      <c r="B23">
        <v>1600</v>
      </c>
      <c r="C23" s="8">
        <f>Nb*Q/B23+B23*ns/2</f>
        <v>42500</v>
      </c>
      <c r="D23" t="e">
        <f t="shared" si="0"/>
        <v>#N/A</v>
      </c>
    </row>
    <row r="24" spans="2:4" x14ac:dyDescent="0.25">
      <c r="B24">
        <v>1700</v>
      </c>
      <c r="C24" s="8">
        <f>Nb*Q/B24+B24*ns/2</f>
        <v>42426.470588235294</v>
      </c>
      <c r="D24">
        <f t="shared" si="0"/>
        <v>42426.470588235294</v>
      </c>
    </row>
    <row r="25" spans="2:4" x14ac:dyDescent="0.25">
      <c r="B25">
        <v>1800</v>
      </c>
      <c r="C25" s="8">
        <f>Nb*Q/B25+B25*ns/2</f>
        <v>42500</v>
      </c>
      <c r="D25" t="e">
        <f t="shared" si="0"/>
        <v>#N/A</v>
      </c>
    </row>
    <row r="26" spans="2:4" x14ac:dyDescent="0.25">
      <c r="B26">
        <v>1900</v>
      </c>
      <c r="C26" s="8">
        <f>Nb*Q/B26+B26*ns/2</f>
        <v>42697.368421052626</v>
      </c>
      <c r="D26" t="e">
        <f t="shared" si="0"/>
        <v>#N/A</v>
      </c>
    </row>
    <row r="27" spans="2:4" x14ac:dyDescent="0.25">
      <c r="B27">
        <v>2000</v>
      </c>
      <c r="C27" s="8">
        <f>Nb*Q/B27+B27*ns/2</f>
        <v>43000</v>
      </c>
      <c r="D27" t="e">
        <f t="shared" si="0"/>
        <v>#N/A</v>
      </c>
    </row>
    <row r="28" spans="2:4" x14ac:dyDescent="0.25">
      <c r="B28">
        <v>2100</v>
      </c>
      <c r="C28" s="8">
        <f>Nb*Q/B28+B28*ns/2</f>
        <v>43392.857142857145</v>
      </c>
      <c r="D28" t="e">
        <f t="shared" si="0"/>
        <v>#N/A</v>
      </c>
    </row>
    <row r="29" spans="2:4" x14ac:dyDescent="0.25">
      <c r="B29">
        <v>2200</v>
      </c>
      <c r="C29" s="8">
        <f>Nb*Q/B29+B29*ns/2</f>
        <v>43863.636363636368</v>
      </c>
      <c r="D29" t="e">
        <f t="shared" si="0"/>
        <v>#N/A</v>
      </c>
    </row>
    <row r="30" spans="2:4" x14ac:dyDescent="0.25">
      <c r="B30">
        <v>2300</v>
      </c>
      <c r="C30" s="8">
        <f>Nb*Q/B30+B30*ns/2</f>
        <v>44402.17391304348</v>
      </c>
      <c r="D30" t="e">
        <f t="shared" si="0"/>
        <v>#N/A</v>
      </c>
    </row>
    <row r="31" spans="2:4" x14ac:dyDescent="0.25">
      <c r="B31">
        <v>2400</v>
      </c>
      <c r="C31" s="8">
        <f>Nb*Q/B31+B31*ns/2</f>
        <v>45000</v>
      </c>
      <c r="D31" t="e">
        <f t="shared" si="0"/>
        <v>#N/A</v>
      </c>
    </row>
    <row r="32" spans="2:4" x14ac:dyDescent="0.25">
      <c r="B32">
        <v>2500</v>
      </c>
      <c r="C32" s="8">
        <f>Nb*Q/B32+B32*ns/2</f>
        <v>45650</v>
      </c>
      <c r="D32" t="e">
        <f t="shared" si="0"/>
        <v>#N/A</v>
      </c>
    </row>
    <row r="33" spans="2:4" x14ac:dyDescent="0.25">
      <c r="B33">
        <v>2600</v>
      </c>
      <c r="C33" s="8">
        <f>Nb*Q/B33+B33*ns/2</f>
        <v>46346.153846153844</v>
      </c>
      <c r="D33" t="e">
        <f t="shared" si="0"/>
        <v>#N/A</v>
      </c>
    </row>
    <row r="34" spans="2:4" x14ac:dyDescent="0.25">
      <c r="B34">
        <v>2700</v>
      </c>
      <c r="C34" s="8">
        <f>Nb*Q/B34+B34*ns/2</f>
        <v>47083.333333333336</v>
      </c>
      <c r="D34" t="e">
        <f t="shared" si="0"/>
        <v>#N/A</v>
      </c>
    </row>
    <row r="35" spans="2:4" x14ac:dyDescent="0.25">
      <c r="B35">
        <v>2800</v>
      </c>
      <c r="C35" s="8">
        <f>Nb*Q/B35+B35*ns/2</f>
        <v>47857.142857142855</v>
      </c>
      <c r="D35" t="e">
        <f t="shared" si="0"/>
        <v>#N/A</v>
      </c>
    </row>
    <row r="36" spans="2:4" x14ac:dyDescent="0.25">
      <c r="B36">
        <v>2900</v>
      </c>
      <c r="C36" s="8">
        <f>Nb*Q/B36+B36*ns/2</f>
        <v>48663.793103448275</v>
      </c>
      <c r="D36" t="e">
        <f t="shared" si="0"/>
        <v>#N/A</v>
      </c>
    </row>
    <row r="37" spans="2:4" x14ac:dyDescent="0.25">
      <c r="B37">
        <v>3000</v>
      </c>
      <c r="C37" s="8">
        <f>Nb*Q/B37+B37*ns/2</f>
        <v>49500</v>
      </c>
      <c r="D37" t="e">
        <f t="shared" si="0"/>
        <v>#N/A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List1</vt:lpstr>
      <vt:lpstr>List2</vt:lpstr>
      <vt:lpstr>Nb</vt:lpstr>
      <vt:lpstr>ns</vt:lpstr>
      <vt:lpstr>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HOŘEJŠÍ Ph.D.</dc:creator>
  <cp:lastModifiedBy>Ing. Petr HOŘEJŠÍ Ph.D.</cp:lastModifiedBy>
  <dcterms:created xsi:type="dcterms:W3CDTF">2018-10-05T07:31:51Z</dcterms:created>
  <dcterms:modified xsi:type="dcterms:W3CDTF">2018-10-05T08:57:18Z</dcterms:modified>
</cp:coreProperties>
</file>