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mp\ppvs\ct1110\"/>
    </mc:Choice>
  </mc:AlternateContent>
  <bookViews>
    <workbookView xWindow="0" yWindow="0" windowWidth="28800" windowHeight="12300" activeTab="1"/>
  </bookViews>
  <sheets>
    <sheet name="List1" sheetId="1" r:id="rId1"/>
    <sheet name="List2" sheetId="2" r:id="rId2"/>
  </sheets>
  <definedNames>
    <definedName name="Na">List2!$H$3</definedName>
    <definedName name="Nb">List2!$H$4</definedName>
    <definedName name="ns">List2!$H$5</definedName>
    <definedName name="Q">List2!$H$2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F7" i="2"/>
  <c r="D9" i="2"/>
  <c r="F4" i="1"/>
  <c r="F5" i="1"/>
  <c r="F3" i="1"/>
  <c r="E4" i="1"/>
  <c r="E5" i="1"/>
  <c r="E3" i="1"/>
  <c r="E13" i="2" l="1"/>
  <c r="E36" i="2"/>
  <c r="E32" i="2"/>
  <c r="E28" i="2"/>
  <c r="E24" i="2"/>
  <c r="E20" i="2"/>
  <c r="E16" i="2"/>
  <c r="E12" i="2"/>
  <c r="E35" i="2"/>
  <c r="E31" i="2"/>
  <c r="E27" i="2"/>
  <c r="E23" i="2"/>
  <c r="E19" i="2"/>
  <c r="E15" i="2"/>
  <c r="E11" i="2"/>
  <c r="E10" i="2"/>
  <c r="E21" i="2"/>
  <c r="E9" i="2"/>
  <c r="E38" i="2"/>
  <c r="E34" i="2"/>
  <c r="E30" i="2"/>
  <c r="E26" i="2"/>
  <c r="E22" i="2"/>
  <c r="E18" i="2"/>
  <c r="E14" i="2"/>
  <c r="E37" i="2"/>
  <c r="E33" i="2"/>
  <c r="E29" i="2"/>
  <c r="E25" i="2"/>
  <c r="E17" i="2"/>
</calcChain>
</file>

<file path=xl/sharedStrings.xml><?xml version="1.0" encoding="utf-8"?>
<sst xmlns="http://schemas.openxmlformats.org/spreadsheetml/2006/main" count="18" uniqueCount="18">
  <si>
    <t>název</t>
  </si>
  <si>
    <t>a</t>
  </si>
  <si>
    <t>b</t>
  </si>
  <si>
    <t>c</t>
  </si>
  <si>
    <t>cena</t>
  </si>
  <si>
    <t>počet</t>
  </si>
  <si>
    <t>20 ks</t>
  </si>
  <si>
    <t>[modrá]"zisk "0;[červená]"ztráta "0;"nula"</t>
  </si>
  <si>
    <t>celkem</t>
  </si>
  <si>
    <t>doprava</t>
  </si>
  <si>
    <t>Roční potřeba konkrétní součásti Q [ks]</t>
  </si>
  <si>
    <t xml:space="preserve">Jednotkové náklady na součást Na [Kč] </t>
  </si>
  <si>
    <t>Náklady na přípravu a zakončení operací pro jednu dávku NB [Kč]</t>
  </si>
  <si>
    <t>Náklady na skladování jedné součásti a ztráta z vázanosti nákladů na součást za rok ns [Kč/rok]</t>
  </si>
  <si>
    <t>Minimální velikost dávky</t>
  </si>
  <si>
    <t>Dávka</t>
  </si>
  <si>
    <t>Náklady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</si>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</sst>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č&quot;_-;\-* #,##0.00\ &quot;Kč&quot;_-;_-* &quot;-&quot;??\ &quot;Kč&quot;_-;_-@_-"/>
    <numFmt numFmtId="167" formatCode="#,##0\ &quot;Kč&quot;"/>
    <numFmt numFmtId="168" formatCode="0&quot; ks&quot;"/>
    <numFmt numFmtId="169" formatCode="[Blue]&quot;zisk &quot;0;[Red]&quot;ztráta &quot;0;&quot;nula&quot;"/>
    <numFmt numFmtId="175" formatCode="_-* #,##0\ &quot;Kč&quot;_-;\-* #,##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.95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2" borderId="1" xfId="0" applyFill="1" applyBorder="1"/>
    <xf numFmtId="167" fontId="0" fillId="0" borderId="1" xfId="0" applyNumberFormat="1" applyBorder="1"/>
    <xf numFmtId="168" fontId="0" fillId="0" borderId="0" xfId="0" applyNumberFormat="1"/>
    <xf numFmtId="169" fontId="0" fillId="0" borderId="0" xfId="0" applyNumberFormat="1"/>
    <xf numFmtId="0" fontId="2" fillId="0" borderId="0" xfId="0" applyFont="1"/>
    <xf numFmtId="0" fontId="3" fillId="0" borderId="0" xfId="0" applyFont="1"/>
    <xf numFmtId="167" fontId="0" fillId="0" borderId="0" xfId="0" applyNumberFormat="1"/>
    <xf numFmtId="0" fontId="0" fillId="0" borderId="0" xfId="0" applyAlignment="1"/>
    <xf numFmtId="175" fontId="0" fillId="0" borderId="0" xfId="1" applyNumberFormat="1" applyFont="1"/>
    <xf numFmtId="0" fontId="4" fillId="0" borderId="0" xfId="0" applyFon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List2!$E$8</c:f>
              <c:strCache>
                <c:ptCount val="1"/>
                <c:pt idx="0">
                  <c:v>MIN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numFmt formatCode="&quot;MIN=&quot;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List2!$C$9:$C$38</c:f>
              <c:numCache>
                <c:formatCode>General</c:formatCode>
                <c:ptCount val="3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</c:numCache>
            </c:numRef>
          </c:xVal>
          <c:yVal>
            <c:numRef>
              <c:f>List2!$E$9:$E$38</c:f>
              <c:numCache>
                <c:formatCode>General</c:formatCode>
                <c:ptCount val="3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42426.470588235294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27-4D11-8570-3ADFEA419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080720"/>
        <c:axId val="256082384"/>
      </c:scatterChart>
      <c:scatterChart>
        <c:scatterStyle val="smoothMarker"/>
        <c:varyColors val="0"/>
        <c:ser>
          <c:idx val="0"/>
          <c:order val="0"/>
          <c:tx>
            <c:strRef>
              <c:f>List2!$D$8</c:f>
              <c:strCache>
                <c:ptCount val="1"/>
                <c:pt idx="0">
                  <c:v>Náklady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List2!$C$9:$C$38</c:f>
              <c:numCache>
                <c:formatCode>General</c:formatCode>
                <c:ptCount val="3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</c:numCache>
            </c:numRef>
          </c:xVal>
          <c:yVal>
            <c:numRef>
              <c:f>List2!$D$9:$D$38</c:f>
              <c:numCache>
                <c:formatCode>General</c:formatCode>
                <c:ptCount val="30"/>
                <c:pt idx="0">
                  <c:v>361250</c:v>
                </c:pt>
                <c:pt idx="1">
                  <c:v>182500</c:v>
                </c:pt>
                <c:pt idx="2">
                  <c:v>123750</c:v>
                </c:pt>
                <c:pt idx="3">
                  <c:v>95000</c:v>
                </c:pt>
                <c:pt idx="4">
                  <c:v>78250</c:v>
                </c:pt>
                <c:pt idx="5">
                  <c:v>67500</c:v>
                </c:pt>
                <c:pt idx="6">
                  <c:v>60178.571428571428</c:v>
                </c:pt>
                <c:pt idx="7">
                  <c:v>55000</c:v>
                </c:pt>
                <c:pt idx="8">
                  <c:v>51250</c:v>
                </c:pt>
                <c:pt idx="9">
                  <c:v>48500</c:v>
                </c:pt>
                <c:pt idx="10">
                  <c:v>46477.272727272728</c:v>
                </c:pt>
                <c:pt idx="11">
                  <c:v>45000</c:v>
                </c:pt>
                <c:pt idx="12">
                  <c:v>43942.307692307688</c:v>
                </c:pt>
                <c:pt idx="13">
                  <c:v>43214.28571428571</c:v>
                </c:pt>
                <c:pt idx="14">
                  <c:v>42750</c:v>
                </c:pt>
                <c:pt idx="15">
                  <c:v>42500</c:v>
                </c:pt>
                <c:pt idx="16">
                  <c:v>42426.470588235294</c:v>
                </c:pt>
                <c:pt idx="17">
                  <c:v>42500</c:v>
                </c:pt>
                <c:pt idx="18">
                  <c:v>42697.368421052626</c:v>
                </c:pt>
                <c:pt idx="19">
                  <c:v>43000</c:v>
                </c:pt>
                <c:pt idx="20">
                  <c:v>43392.857142857145</c:v>
                </c:pt>
                <c:pt idx="21">
                  <c:v>43863.636363636368</c:v>
                </c:pt>
                <c:pt idx="22">
                  <c:v>44402.17391304348</c:v>
                </c:pt>
                <c:pt idx="23">
                  <c:v>45000</c:v>
                </c:pt>
                <c:pt idx="24">
                  <c:v>45650</c:v>
                </c:pt>
                <c:pt idx="25">
                  <c:v>46346.153846153844</c:v>
                </c:pt>
                <c:pt idx="26">
                  <c:v>47083.333333333336</c:v>
                </c:pt>
                <c:pt idx="27">
                  <c:v>47857.142857142855</c:v>
                </c:pt>
                <c:pt idx="28">
                  <c:v>48663.793103448275</c:v>
                </c:pt>
                <c:pt idx="29">
                  <c:v>49500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27-4D11-8570-3ADFEA419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080720"/>
        <c:axId val="256082384"/>
      </c:scatterChart>
      <c:valAx>
        <c:axId val="256080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56082384"/>
        <c:crosses val="autoZero"/>
        <c:crossBetween val="midCat"/>
      </c:valAx>
      <c:valAx>
        <c:axId val="256082384"/>
        <c:scaling>
          <c:orientation val="minMax"/>
          <c:max val="70000"/>
          <c:min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56080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</xdr:colOff>
      <xdr:row>2</xdr:row>
      <xdr:rowOff>22860</xdr:rowOff>
    </xdr:from>
    <xdr:to>
      <xdr:col>11</xdr:col>
      <xdr:colOff>377190</xdr:colOff>
      <xdr:row>5</xdr:row>
      <xdr:rowOff>51435</xdr:rowOff>
    </xdr:to>
    <xdr:pic>
      <xdr:nvPicPr>
        <xdr:cNvPr id="2" name="Obrázek 1" descr="C:\temp\ppvs\PP06_e_book170406\HTML\5\Vz6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2540" y="403860"/>
          <a:ext cx="219075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499110</xdr:colOff>
      <xdr:row>7</xdr:row>
      <xdr:rowOff>179070</xdr:rowOff>
    </xdr:from>
    <xdr:to>
      <xdr:col>11</xdr:col>
      <xdr:colOff>461010</xdr:colOff>
      <xdr:row>18</xdr:row>
      <xdr:rowOff>167640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zoomScale="220" zoomScaleNormal="220" workbookViewId="0">
      <selection activeCell="F3" sqref="F3:F5"/>
    </sheetView>
  </sheetViews>
  <sheetFormatPr defaultRowHeight="15" x14ac:dyDescent="0.25"/>
  <cols>
    <col min="3" max="3" width="11.85546875" bestFit="1" customWidth="1"/>
  </cols>
  <sheetData>
    <row r="1" spans="2:8" x14ac:dyDescent="0.25">
      <c r="G1" t="s">
        <v>9</v>
      </c>
      <c r="H1">
        <v>50</v>
      </c>
    </row>
    <row r="2" spans="2:8" x14ac:dyDescent="0.25">
      <c r="B2" s="2" t="s">
        <v>0</v>
      </c>
      <c r="C2" s="2" t="s">
        <v>4</v>
      </c>
      <c r="D2" t="s">
        <v>5</v>
      </c>
      <c r="E2" t="s">
        <v>8</v>
      </c>
    </row>
    <row r="3" spans="2:8" x14ac:dyDescent="0.25">
      <c r="B3" s="1" t="s">
        <v>1</v>
      </c>
      <c r="C3" s="3">
        <v>5</v>
      </c>
      <c r="D3" s="4">
        <v>150</v>
      </c>
      <c r="E3" s="8">
        <f>C3*D3</f>
        <v>750</v>
      </c>
      <c r="F3" s="8">
        <f>E3+$H$1</f>
        <v>800</v>
      </c>
    </row>
    <row r="4" spans="2:8" x14ac:dyDescent="0.25">
      <c r="B4" s="1" t="s">
        <v>2</v>
      </c>
      <c r="C4" s="3">
        <v>10</v>
      </c>
      <c r="D4" s="4">
        <v>500</v>
      </c>
      <c r="E4" s="8">
        <f t="shared" ref="E4:E5" si="0">C4*D4</f>
        <v>5000</v>
      </c>
      <c r="F4" s="8">
        <f t="shared" ref="F4:F5" si="1">E4+$H$1</f>
        <v>5050</v>
      </c>
    </row>
    <row r="5" spans="2:8" x14ac:dyDescent="0.25">
      <c r="B5" s="1" t="s">
        <v>3</v>
      </c>
      <c r="C5" s="3">
        <v>7</v>
      </c>
      <c r="D5" s="4">
        <v>250</v>
      </c>
      <c r="E5" s="8">
        <f t="shared" si="0"/>
        <v>1750</v>
      </c>
      <c r="F5" s="8">
        <f t="shared" si="1"/>
        <v>1800</v>
      </c>
    </row>
    <row r="6" spans="2:8" x14ac:dyDescent="0.25">
      <c r="D6" s="4"/>
    </row>
    <row r="8" spans="2:8" x14ac:dyDescent="0.25">
      <c r="C8" t="s">
        <v>6</v>
      </c>
    </row>
    <row r="9" spans="2:8" x14ac:dyDescent="0.25">
      <c r="C9" s="4">
        <v>10</v>
      </c>
    </row>
    <row r="10" spans="2:8" x14ac:dyDescent="0.25">
      <c r="B10" s="5">
        <v>54</v>
      </c>
    </row>
    <row r="12" spans="2:8" ht="21" x14ac:dyDescent="0.35">
      <c r="C12" s="7" t="s">
        <v>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8"/>
  <sheetViews>
    <sheetView tabSelected="1" topLeftCell="B7" zoomScale="250" zoomScaleNormal="250" workbookViewId="0">
      <selection activeCell="H2" sqref="H2"/>
    </sheetView>
  </sheetViews>
  <sheetFormatPr defaultRowHeight="15" x14ac:dyDescent="0.25"/>
  <cols>
    <col min="5" max="5" width="18.5703125" bestFit="1" customWidth="1"/>
    <col min="8" max="8" width="12" bestFit="1" customWidth="1"/>
  </cols>
  <sheetData>
    <row r="2" spans="2:8" x14ac:dyDescent="0.25">
      <c r="B2" t="s">
        <v>10</v>
      </c>
      <c r="H2" s="4">
        <v>24000</v>
      </c>
    </row>
    <row r="3" spans="2:8" x14ac:dyDescent="0.25">
      <c r="B3" t="s">
        <v>11</v>
      </c>
      <c r="H3" s="10">
        <v>2</v>
      </c>
    </row>
    <row r="4" spans="2:8" x14ac:dyDescent="0.25">
      <c r="B4" t="s">
        <v>12</v>
      </c>
      <c r="H4" s="10">
        <v>1500</v>
      </c>
    </row>
    <row r="5" spans="2:8" x14ac:dyDescent="0.25">
      <c r="B5" s="9" t="s">
        <v>13</v>
      </c>
      <c r="H5" s="10">
        <v>25</v>
      </c>
    </row>
    <row r="6" spans="2:8" x14ac:dyDescent="0.25">
      <c r="B6" s="9" t="s">
        <v>14</v>
      </c>
      <c r="H6">
        <v>100</v>
      </c>
    </row>
    <row r="7" spans="2:8" ht="18.75" x14ac:dyDescent="0.3">
      <c r="F7" s="6" t="str">
        <f>"=Nb*Q/C9+C9*ns/2"</f>
        <v>=Nb*Q/C9+C9*ns/2</v>
      </c>
    </row>
    <row r="8" spans="2:8" x14ac:dyDescent="0.25">
      <c r="C8" t="s">
        <v>15</v>
      </c>
      <c r="D8" t="s">
        <v>16</v>
      </c>
      <c r="E8" t="s">
        <v>17</v>
      </c>
      <c r="F8" t="str">
        <f>"=KDYŽ(D9=MIN($D$9:$D$38);D9;NEDEF())"</f>
        <v>=KDYŽ(D9=MIN($D$9:$D$38);D9;NEDEF())</v>
      </c>
      <c r="G8" s="11"/>
    </row>
    <row r="9" spans="2:8" x14ac:dyDescent="0.25">
      <c r="C9">
        <v>100</v>
      </c>
      <c r="D9">
        <f>Nb*Q/C9+C9*ns/2</f>
        <v>361250</v>
      </c>
      <c r="E9" t="e">
        <f>IF(D9=MIN($D$9:$D$38),D9,NA())</f>
        <v>#N/A</v>
      </c>
    </row>
    <row r="10" spans="2:8" x14ac:dyDescent="0.25">
      <c r="C10">
        <v>200</v>
      </c>
      <c r="D10">
        <f>Nb*Q/C10+C10*ns/2</f>
        <v>182500</v>
      </c>
      <c r="E10" t="e">
        <f t="shared" ref="E10:E38" si="0">IF(D10=MIN($D$9:$D$38),D10,NA())</f>
        <v>#N/A</v>
      </c>
    </row>
    <row r="11" spans="2:8" x14ac:dyDescent="0.25">
      <c r="C11">
        <v>300</v>
      </c>
      <c r="D11">
        <f>Nb*Q/C11+C11*ns/2</f>
        <v>123750</v>
      </c>
      <c r="E11" t="e">
        <f t="shared" si="0"/>
        <v>#N/A</v>
      </c>
    </row>
    <row r="12" spans="2:8" x14ac:dyDescent="0.25">
      <c r="C12">
        <v>400</v>
      </c>
      <c r="D12">
        <f>Nb*Q/C12+C12*ns/2</f>
        <v>95000</v>
      </c>
      <c r="E12" t="e">
        <f t="shared" si="0"/>
        <v>#N/A</v>
      </c>
    </row>
    <row r="13" spans="2:8" x14ac:dyDescent="0.25">
      <c r="C13">
        <v>500</v>
      </c>
      <c r="D13">
        <f>Nb*Q/C13+C13*ns/2</f>
        <v>78250</v>
      </c>
      <c r="E13" t="e">
        <f t="shared" si="0"/>
        <v>#N/A</v>
      </c>
    </row>
    <row r="14" spans="2:8" x14ac:dyDescent="0.25">
      <c r="C14">
        <v>600</v>
      </c>
      <c r="D14">
        <f>Nb*Q/C14+C14*ns/2</f>
        <v>67500</v>
      </c>
      <c r="E14" t="e">
        <f t="shared" si="0"/>
        <v>#N/A</v>
      </c>
    </row>
    <row r="15" spans="2:8" x14ac:dyDescent="0.25">
      <c r="C15">
        <v>700</v>
      </c>
      <c r="D15">
        <f>Nb*Q/C15+C15*ns/2</f>
        <v>60178.571428571428</v>
      </c>
      <c r="E15" t="e">
        <f t="shared" si="0"/>
        <v>#N/A</v>
      </c>
    </row>
    <row r="16" spans="2:8" x14ac:dyDescent="0.25">
      <c r="C16">
        <v>800</v>
      </c>
      <c r="D16">
        <f>Nb*Q/C16+C16*ns/2</f>
        <v>55000</v>
      </c>
      <c r="E16" t="e">
        <f t="shared" si="0"/>
        <v>#N/A</v>
      </c>
    </row>
    <row r="17" spans="3:5" x14ac:dyDescent="0.25">
      <c r="C17">
        <v>900</v>
      </c>
      <c r="D17">
        <f>Nb*Q/C17+C17*ns/2</f>
        <v>51250</v>
      </c>
      <c r="E17" t="e">
        <f t="shared" si="0"/>
        <v>#N/A</v>
      </c>
    </row>
    <row r="18" spans="3:5" x14ac:dyDescent="0.25">
      <c r="C18">
        <v>1000</v>
      </c>
      <c r="D18">
        <f>Nb*Q/C18+C18*ns/2</f>
        <v>48500</v>
      </c>
      <c r="E18" t="e">
        <f t="shared" si="0"/>
        <v>#N/A</v>
      </c>
    </row>
    <row r="19" spans="3:5" x14ac:dyDescent="0.25">
      <c r="C19">
        <v>1100</v>
      </c>
      <c r="D19">
        <f>Nb*Q/C19+C19*ns/2</f>
        <v>46477.272727272728</v>
      </c>
      <c r="E19" t="e">
        <f t="shared" si="0"/>
        <v>#N/A</v>
      </c>
    </row>
    <row r="20" spans="3:5" x14ac:dyDescent="0.25">
      <c r="C20">
        <v>1200</v>
      </c>
      <c r="D20">
        <f>Nb*Q/C20+C20*ns/2</f>
        <v>45000</v>
      </c>
      <c r="E20" t="e">
        <f t="shared" si="0"/>
        <v>#N/A</v>
      </c>
    </row>
    <row r="21" spans="3:5" x14ac:dyDescent="0.25">
      <c r="C21">
        <v>1300</v>
      </c>
      <c r="D21">
        <f>Nb*Q/C21+C21*ns/2</f>
        <v>43942.307692307688</v>
      </c>
      <c r="E21" t="e">
        <f t="shared" si="0"/>
        <v>#N/A</v>
      </c>
    </row>
    <row r="22" spans="3:5" x14ac:dyDescent="0.25">
      <c r="C22">
        <v>1400</v>
      </c>
      <c r="D22">
        <f>Nb*Q/C22+C22*ns/2</f>
        <v>43214.28571428571</v>
      </c>
      <c r="E22" t="e">
        <f t="shared" si="0"/>
        <v>#N/A</v>
      </c>
    </row>
    <row r="23" spans="3:5" x14ac:dyDescent="0.25">
      <c r="C23">
        <v>1500</v>
      </c>
      <c r="D23">
        <f>Nb*Q/C23+C23*ns/2</f>
        <v>42750</v>
      </c>
      <c r="E23" t="e">
        <f t="shared" si="0"/>
        <v>#N/A</v>
      </c>
    </row>
    <row r="24" spans="3:5" x14ac:dyDescent="0.25">
      <c r="C24">
        <v>1600</v>
      </c>
      <c r="D24">
        <f>Nb*Q/C24+C24*ns/2</f>
        <v>42500</v>
      </c>
      <c r="E24" t="e">
        <f t="shared" si="0"/>
        <v>#N/A</v>
      </c>
    </row>
    <row r="25" spans="3:5" x14ac:dyDescent="0.25">
      <c r="C25">
        <v>1700</v>
      </c>
      <c r="D25">
        <f>Nb*Q/C25+C25*ns/2</f>
        <v>42426.470588235294</v>
      </c>
      <c r="E25">
        <f t="shared" si="0"/>
        <v>42426.470588235294</v>
      </c>
    </row>
    <row r="26" spans="3:5" x14ac:dyDescent="0.25">
      <c r="C26">
        <v>1800</v>
      </c>
      <c r="D26">
        <f>Nb*Q/C26+C26*ns/2</f>
        <v>42500</v>
      </c>
      <c r="E26" t="e">
        <f t="shared" si="0"/>
        <v>#N/A</v>
      </c>
    </row>
    <row r="27" spans="3:5" x14ac:dyDescent="0.25">
      <c r="C27">
        <v>1900</v>
      </c>
      <c r="D27">
        <f>Nb*Q/C27+C27*ns/2</f>
        <v>42697.368421052626</v>
      </c>
      <c r="E27" t="e">
        <f t="shared" si="0"/>
        <v>#N/A</v>
      </c>
    </row>
    <row r="28" spans="3:5" x14ac:dyDescent="0.25">
      <c r="C28">
        <v>2000</v>
      </c>
      <c r="D28">
        <f>Nb*Q/C28+C28*ns/2</f>
        <v>43000</v>
      </c>
      <c r="E28" t="e">
        <f t="shared" si="0"/>
        <v>#N/A</v>
      </c>
    </row>
    <row r="29" spans="3:5" x14ac:dyDescent="0.25">
      <c r="C29">
        <v>2100</v>
      </c>
      <c r="D29">
        <f>Nb*Q/C29+C29*ns/2</f>
        <v>43392.857142857145</v>
      </c>
      <c r="E29" t="e">
        <f t="shared" si="0"/>
        <v>#N/A</v>
      </c>
    </row>
    <row r="30" spans="3:5" x14ac:dyDescent="0.25">
      <c r="C30">
        <v>2200</v>
      </c>
      <c r="D30">
        <f>Nb*Q/C30+C30*ns/2</f>
        <v>43863.636363636368</v>
      </c>
      <c r="E30" t="e">
        <f t="shared" si="0"/>
        <v>#N/A</v>
      </c>
    </row>
    <row r="31" spans="3:5" x14ac:dyDescent="0.25">
      <c r="C31">
        <v>2300</v>
      </c>
      <c r="D31">
        <f>Nb*Q/C31+C31*ns/2</f>
        <v>44402.17391304348</v>
      </c>
      <c r="E31" t="e">
        <f t="shared" si="0"/>
        <v>#N/A</v>
      </c>
    </row>
    <row r="32" spans="3:5" x14ac:dyDescent="0.25">
      <c r="C32">
        <v>2400</v>
      </c>
      <c r="D32">
        <f>Nb*Q/C32+C32*ns/2</f>
        <v>45000</v>
      </c>
      <c r="E32" t="e">
        <f t="shared" si="0"/>
        <v>#N/A</v>
      </c>
    </row>
    <row r="33" spans="3:5" x14ac:dyDescent="0.25">
      <c r="C33">
        <v>2500</v>
      </c>
      <c r="D33">
        <f>Nb*Q/C33+C33*ns/2</f>
        <v>45650</v>
      </c>
      <c r="E33" t="e">
        <f t="shared" si="0"/>
        <v>#N/A</v>
      </c>
    </row>
    <row r="34" spans="3:5" x14ac:dyDescent="0.25">
      <c r="C34">
        <v>2600</v>
      </c>
      <c r="D34">
        <f>Nb*Q/C34+C34*ns/2</f>
        <v>46346.153846153844</v>
      </c>
      <c r="E34" t="e">
        <f t="shared" si="0"/>
        <v>#N/A</v>
      </c>
    </row>
    <row r="35" spans="3:5" x14ac:dyDescent="0.25">
      <c r="C35">
        <v>2700</v>
      </c>
      <c r="D35">
        <f>Nb*Q/C35+C35*ns/2</f>
        <v>47083.333333333336</v>
      </c>
      <c r="E35" t="e">
        <f t="shared" si="0"/>
        <v>#N/A</v>
      </c>
    </row>
    <row r="36" spans="3:5" x14ac:dyDescent="0.25">
      <c r="C36">
        <v>2800</v>
      </c>
      <c r="D36">
        <f>Nb*Q/C36+C36*ns/2</f>
        <v>47857.142857142855</v>
      </c>
      <c r="E36" t="e">
        <f t="shared" si="0"/>
        <v>#N/A</v>
      </c>
    </row>
    <row r="37" spans="3:5" x14ac:dyDescent="0.25">
      <c r="C37">
        <v>2900</v>
      </c>
      <c r="D37">
        <f>Nb*Q/C37+C37*ns/2</f>
        <v>48663.793103448275</v>
      </c>
      <c r="E37" t="e">
        <f t="shared" si="0"/>
        <v>#N/A</v>
      </c>
    </row>
    <row r="38" spans="3:5" x14ac:dyDescent="0.25">
      <c r="C38">
        <v>3000</v>
      </c>
      <c r="D38">
        <f>Nb*Q/C38+C38*ns/2</f>
        <v>49500</v>
      </c>
      <c r="E38" t="e">
        <f t="shared" si="0"/>
        <v>#N/A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List1</vt:lpstr>
      <vt:lpstr>List2</vt:lpstr>
      <vt:lpstr>Na</vt:lpstr>
      <vt:lpstr>Nb</vt:lpstr>
      <vt:lpstr>ns</vt:lpstr>
      <vt:lpstr>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Petr HOŘEJŠÍ Ph.D.</dc:creator>
  <cp:lastModifiedBy>Ing. Petr HOŘEJŠÍ Ph.D.</cp:lastModifiedBy>
  <dcterms:created xsi:type="dcterms:W3CDTF">2018-09-27T09:50:34Z</dcterms:created>
  <dcterms:modified xsi:type="dcterms:W3CDTF">2018-09-27T10:44:46Z</dcterms:modified>
</cp:coreProperties>
</file>